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расчет баллов" sheetId="1" r:id="rId1"/>
    <sheet name="рейтинг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3" l="1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5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5" i="3"/>
  <c r="L9" i="3"/>
  <c r="N6" i="3"/>
  <c r="N7" i="3"/>
  <c r="N8" i="3"/>
  <c r="N10" i="3"/>
  <c r="N11" i="3"/>
  <c r="N12" i="3"/>
  <c r="N13" i="3"/>
  <c r="N14" i="3"/>
  <c r="N15" i="3"/>
  <c r="N16" i="3"/>
  <c r="N17" i="3"/>
  <c r="N18" i="3"/>
  <c r="N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5" i="3"/>
  <c r="L6" i="3"/>
  <c r="L7" i="3"/>
  <c r="L8" i="3"/>
  <c r="L10" i="3"/>
  <c r="L11" i="3"/>
  <c r="L12" i="3"/>
  <c r="L13" i="3"/>
  <c r="L14" i="3"/>
  <c r="L15" i="3"/>
  <c r="L16" i="3"/>
  <c r="L17" i="3"/>
  <c r="L18" i="3"/>
  <c r="L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5" i="3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26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09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192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75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58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41" i="1"/>
  <c r="E125" i="1"/>
  <c r="E126" i="1"/>
  <c r="E127" i="1"/>
  <c r="E129" i="1"/>
  <c r="E130" i="1"/>
  <c r="E131" i="1"/>
  <c r="E132" i="1"/>
  <c r="E133" i="1"/>
  <c r="E134" i="1"/>
  <c r="E135" i="1"/>
  <c r="E136" i="1"/>
  <c r="E137" i="1"/>
  <c r="E124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73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39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3" i="1"/>
</calcChain>
</file>

<file path=xl/sharedStrings.xml><?xml version="1.0" encoding="utf-8"?>
<sst xmlns="http://schemas.openxmlformats.org/spreadsheetml/2006/main" count="898" uniqueCount="111">
  <si>
    <t>Таблица 1. Баллы по критерию 1.1</t>
  </si>
  <si>
    <t>№ п/п</t>
  </si>
  <si>
    <t>Организация</t>
  </si>
  <si>
    <t>Количество информационных объектов на стенде (max 11)</t>
  </si>
  <si>
    <t>Информативность стенда</t>
  </si>
  <si>
    <t>Количество информационных объектов на сайте (max 61)</t>
  </si>
  <si>
    <t>Информативность сайта</t>
  </si>
  <si>
    <t>Итоговый балл</t>
  </si>
  <si>
    <t>1.  </t>
  </si>
  <si>
    <t xml:space="preserve">МАОУ «СОШ № 2 п. Новоорск» </t>
  </si>
  <si>
    <t>2.  </t>
  </si>
  <si>
    <t xml:space="preserve">МАОУ «СОШ №4 п. Новоорск» </t>
  </si>
  <si>
    <t>3.  </t>
  </si>
  <si>
    <t xml:space="preserve">МАОУ «СОШ с. Кумак» </t>
  </si>
  <si>
    <t>4.  </t>
  </si>
  <si>
    <t xml:space="preserve">МБОУ «СОШ с. Горьковское» </t>
  </si>
  <si>
    <t>5.  </t>
  </si>
  <si>
    <t xml:space="preserve">МБОУ «ООШ с. Чапаевка» </t>
  </si>
  <si>
    <t>6.  </t>
  </si>
  <si>
    <t xml:space="preserve">МБОУ «ООШ с. Караганка» </t>
  </si>
  <si>
    <t>7.  </t>
  </si>
  <si>
    <t xml:space="preserve">МБОУ «СОШ с. Добровольское» </t>
  </si>
  <si>
    <t>8.  </t>
  </si>
  <si>
    <t xml:space="preserve">МБОУ «СОШ с. Будамша»  </t>
  </si>
  <si>
    <t>9.  </t>
  </si>
  <si>
    <t xml:space="preserve">МАОУ «СОШ № 2 п. Энергетик» </t>
  </si>
  <si>
    <t>10.  </t>
  </si>
  <si>
    <t xml:space="preserve">МБОУ «СОШ п. Гранитный» </t>
  </si>
  <si>
    <t>11.  </t>
  </si>
  <si>
    <t xml:space="preserve">МАОУ «Первый Новоорский лицей»  </t>
  </si>
  <si>
    <t>12.  </t>
  </si>
  <si>
    <t xml:space="preserve">МОАУ СОШ №1 п. Новоорск им. Героя Советского Союза Калачева А.В. </t>
  </si>
  <si>
    <t>13.  </t>
  </si>
  <si>
    <t xml:space="preserve">МАОУ «СОШ № 1 п. Энергетик» </t>
  </si>
  <si>
    <t>14.  </t>
  </si>
  <si>
    <t xml:space="preserve">МОАУ «ООШ с. Красноуральск» </t>
  </si>
  <si>
    <t>Таблица 2. Баллы по критерию 1.2</t>
  </si>
  <si>
    <t>Телефон</t>
  </si>
  <si>
    <t>Электронная почта</t>
  </si>
  <si>
    <t>Электронные сервисы*</t>
  </si>
  <si>
    <t>Раздел «Часто задаваемые вопросы»</t>
  </si>
  <si>
    <t>Анкета или ссылка на нее**</t>
  </si>
  <si>
    <t>+</t>
  </si>
  <si>
    <t>-</t>
  </si>
  <si>
    <t xml:space="preserve">МОАУ СОШ №1 п. Новоорск им. Героя Советского Союза Калачева А.В. </t>
  </si>
  <si>
    <t>*Форма для подачи электронного обращения или получения консультации</t>
  </si>
  <si>
    <t>**Обеспечение технической возможности выражения получателями услуг мнения о качестве оказания услуг</t>
  </si>
  <si>
    <t>Таблица 3. Баллы по критерию 1.3</t>
  </si>
  <si>
    <t>Количество оценивших стенд</t>
  </si>
  <si>
    <t>Кол-во удовлетворенных</t>
  </si>
  <si>
    <t>Баллы по стенду</t>
  </si>
  <si>
    <t>Количество оценивших сайт</t>
  </si>
  <si>
    <t>Баллы по сайту</t>
  </si>
  <si>
    <t>Таблица 4. Баллы по критерию 2.1</t>
  </si>
  <si>
    <t xml:space="preserve">Наличие комфортной зоны отдыха </t>
  </si>
  <si>
    <t>Наличие и понятность навигации внутри организации</t>
  </si>
  <si>
    <t>Наличие и доступность питьевой воды</t>
  </si>
  <si>
    <t>Наличие и доступность санитарно-гигиенических помещений</t>
  </si>
  <si>
    <t>Санитарное состояние помещений организации</t>
  </si>
  <si>
    <t>Таблица 5. Баллы по критерию 2.3</t>
  </si>
  <si>
    <t>Количество ответивших</t>
  </si>
  <si>
    <t>Количество удовлетворенных</t>
  </si>
  <si>
    <t>Таблица 6. Баллы по критерию 3.1</t>
  </si>
  <si>
    <t>Оборудование входных групп пандусами</t>
  </si>
  <si>
    <t>Наличие выделенных стоянок для автотранспортных средств инвалидов</t>
  </si>
  <si>
    <t>Наличие адаптированных лифтов, поручней, расширенных дверных проемов</t>
  </si>
  <si>
    <t>Наличие сменных кресел-колясок</t>
  </si>
  <si>
    <t>Наличие специально оборудованного санитарно-гигиенического помещения</t>
  </si>
  <si>
    <t>Таблица 7. Баллы по критерию 3.2</t>
  </si>
  <si>
    <t>Дублирование для инвалидов по слуху и зрению звуковой и зрительной информации</t>
  </si>
  <si>
    <t>Дублирование надписей, знаков и иной текстовой и графической информации знаками, выполненными рельефно-точечным шрифтом Брайля</t>
  </si>
  <si>
    <t>Возможность предоставления инвалидам по слуху (слуху и зрению) услуг сурдопереводчика (тифлосурдопереводчика)</t>
  </si>
  <si>
    <t>Наличие альтернативной версии сайта организации для инвалидов по зрению</t>
  </si>
  <si>
    <t>Помощь, оказываемая работниками организации, прошедшими необходимое обучение по сопровождению инвалидов в организации</t>
  </si>
  <si>
    <t>Наличие возможности предоставления образовательных услуг в дистанционном режиме или на дому</t>
  </si>
  <si>
    <t>МОАУ «ООШ с. Красноуральск»</t>
  </si>
  <si>
    <t>Таблица 8. Баллы по критерию 3.3</t>
  </si>
  <si>
    <r>
      <t xml:space="preserve">МБОУ «ООШ с. Чапаевка» </t>
    </r>
    <r>
      <rPr>
        <b/>
        <sz val="11"/>
        <color rgb="FFFF0000"/>
        <rFont val="Times New Roman"/>
        <family val="1"/>
        <charset val="204"/>
      </rPr>
      <t>*</t>
    </r>
  </si>
  <si>
    <t>Таблица 9. Баллы по критерию 4.1</t>
  </si>
  <si>
    <t>Таблица 10. Баллы по критерию 4.2</t>
  </si>
  <si>
    <t>Таблица 11. Баллы по критерию 4.3</t>
  </si>
  <si>
    <t>Таблица 12. Баллы по критерию 5.1</t>
  </si>
  <si>
    <t>Таблица 13. Баллы по критерию 5.2</t>
  </si>
  <si>
    <t>Таблица 14. Баллы по критерию 5.3</t>
  </si>
  <si>
    <t>№ п.п.</t>
  </si>
  <si>
    <t>Наименование образовательной организации</t>
  </si>
  <si>
    <t>Итоговый балл по НОК</t>
  </si>
  <si>
    <t>Показатели, характеризующие общие критерии оценки качества условий оказания услуг образовательными организациями, в отношении которых проведена независимая оценка</t>
  </si>
  <si>
    <t>Открытость и доступность информации об организации</t>
  </si>
  <si>
    <t>Доступность услуг для инвалидов</t>
  </si>
  <si>
    <t>Доброжелательность, вежливость работников учреждения</t>
  </si>
  <si>
    <t>Удовлетворенность условиями оказания услуг</t>
  </si>
  <si>
    <r>
      <t>*</t>
    </r>
    <r>
      <rPr>
        <sz val="14"/>
        <color theme="1"/>
        <rFont val="Times New Roman"/>
        <family val="1"/>
        <charset val="204"/>
      </rPr>
      <t xml:space="preserve"> - Коэффициент для показателя 3.1 – 0,6, для показателя 3.2 – 0,4</t>
    </r>
  </si>
  <si>
    <t>1.1</t>
  </si>
  <si>
    <t>1.2</t>
  </si>
  <si>
    <t>1.3</t>
  </si>
  <si>
    <t>2.1</t>
  </si>
  <si>
    <t>2.3</t>
  </si>
  <si>
    <t>3.1</t>
  </si>
  <si>
    <t>3.2</t>
  </si>
  <si>
    <t>3.3</t>
  </si>
  <si>
    <t>4.1</t>
  </si>
  <si>
    <t>4.2</t>
  </si>
  <si>
    <t>4.3</t>
  </si>
  <si>
    <t>5.1</t>
  </si>
  <si>
    <t>5.2</t>
  </si>
  <si>
    <t>5.3</t>
  </si>
  <si>
    <t>Комфортность условий предоставления услуг</t>
  </si>
  <si>
    <r>
      <t xml:space="preserve">МБОУ «ООШ с. Чапаевка» </t>
    </r>
    <r>
      <rPr>
        <b/>
        <sz val="8"/>
        <color rgb="FFFF0000"/>
        <rFont val="Times New Roman"/>
        <family val="1"/>
        <charset val="204"/>
      </rPr>
      <t>*</t>
    </r>
  </si>
  <si>
    <t>ср.балл</t>
  </si>
  <si>
    <t>Итоговый балл по отрасли социальной сферы – 90,6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</si>
</sst>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0.0"/>
  </numFmts>
  <fonts count="2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9933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3" fontId="4" fillId="0" borderId="4" xfId="0" applyNumberFormat="1" applyFont="1" applyBorder="1" applyAlignment="1">
      <alignment horizontal="center" vertical="center" wrapText="1"/>
    </xf>
    <xf numFmtId="173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173" fontId="10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textRotation="90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0" fontId="17" fillId="0" borderId="4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3" fontId="16" fillId="0" borderId="4" xfId="0" applyNumberFormat="1" applyFont="1" applyBorder="1" applyAlignment="1">
      <alignment horizontal="center" vertical="center" wrapText="1"/>
    </xf>
    <xf numFmtId="1" fontId="16" fillId="0" borderId="4" xfId="0" applyNumberFormat="1" applyFont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173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9"/>
  <sheetViews>
    <sheetView topLeftCell="C107" workbookViewId="0">
      <selection activeCell="G123" sqref="G123"/>
    </sheetView>
  </sheetViews>
  <sheetFormatPr defaultRowHeight="14.4" x14ac:dyDescent="0.3"/>
  <cols>
    <col min="2" max="2" width="35.44140625" customWidth="1"/>
    <col min="5" max="5" width="11.5546875" bestFit="1" customWidth="1"/>
    <col min="6" max="6" width="12.109375" bestFit="1" customWidth="1"/>
    <col min="7" max="7" width="11.44140625" bestFit="1" customWidth="1"/>
    <col min="8" max="9" width="11.5546875" bestFit="1" customWidth="1"/>
  </cols>
  <sheetData>
    <row r="1" spans="1:7" ht="18.600000000000001" thickBot="1" x14ac:dyDescent="0.35">
      <c r="B1" s="1" t="s">
        <v>0</v>
      </c>
    </row>
    <row r="2" spans="1:7" ht="122.4" thickBot="1" x14ac:dyDescent="0.3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 ht="15" thickBot="1" x14ac:dyDescent="0.35">
      <c r="A3" s="5" t="s">
        <v>8</v>
      </c>
      <c r="B3" s="6" t="s">
        <v>9</v>
      </c>
      <c r="C3" s="7">
        <v>11</v>
      </c>
      <c r="D3" s="8">
        <f>(C3/11)*100</f>
        <v>100</v>
      </c>
      <c r="E3" s="9">
        <v>60</v>
      </c>
      <c r="F3" s="11">
        <f>(E3/61)*100</f>
        <v>98.360655737704917</v>
      </c>
      <c r="G3" s="12">
        <f>(D3+F3)/2</f>
        <v>99.180327868852459</v>
      </c>
    </row>
    <row r="4" spans="1:7" ht="15" thickBot="1" x14ac:dyDescent="0.35">
      <c r="A4" s="5" t="s">
        <v>10</v>
      </c>
      <c r="B4" s="6" t="s">
        <v>11</v>
      </c>
      <c r="C4" s="7">
        <v>11</v>
      </c>
      <c r="D4" s="8">
        <f t="shared" ref="D4:D16" si="0">(C4/11)*100</f>
        <v>100</v>
      </c>
      <c r="E4" s="9">
        <v>60</v>
      </c>
      <c r="F4" s="11">
        <f t="shared" ref="F4:F16" si="1">(E4/61)*100</f>
        <v>98.360655737704917</v>
      </c>
      <c r="G4" s="12">
        <f t="shared" ref="G4:G16" si="2">(D4+F4)/2</f>
        <v>99.180327868852459</v>
      </c>
    </row>
    <row r="5" spans="1:7" ht="15" thickBot="1" x14ac:dyDescent="0.35">
      <c r="A5" s="5" t="s">
        <v>12</v>
      </c>
      <c r="B5" s="6" t="s">
        <v>13</v>
      </c>
      <c r="C5" s="7">
        <v>11</v>
      </c>
      <c r="D5" s="8">
        <f t="shared" si="0"/>
        <v>100</v>
      </c>
      <c r="E5" s="9">
        <v>61</v>
      </c>
      <c r="F5" s="8">
        <f t="shared" si="1"/>
        <v>100</v>
      </c>
      <c r="G5" s="10">
        <f t="shared" si="2"/>
        <v>100</v>
      </c>
    </row>
    <row r="6" spans="1:7" ht="15" thickBot="1" x14ac:dyDescent="0.35">
      <c r="A6" s="5" t="s">
        <v>14</v>
      </c>
      <c r="B6" s="6" t="s">
        <v>15</v>
      </c>
      <c r="C6" s="7">
        <v>11</v>
      </c>
      <c r="D6" s="8">
        <f t="shared" si="0"/>
        <v>100</v>
      </c>
      <c r="E6" s="9">
        <v>51.5</v>
      </c>
      <c r="F6" s="11">
        <f t="shared" si="1"/>
        <v>84.426229508196727</v>
      </c>
      <c r="G6" s="12">
        <f t="shared" si="2"/>
        <v>92.21311475409837</v>
      </c>
    </row>
    <row r="7" spans="1:7" ht="15" thickBot="1" x14ac:dyDescent="0.35">
      <c r="A7" s="5" t="s">
        <v>16</v>
      </c>
      <c r="B7" s="6" t="s">
        <v>17</v>
      </c>
      <c r="C7" s="7">
        <v>11</v>
      </c>
      <c r="D7" s="8">
        <f t="shared" si="0"/>
        <v>100</v>
      </c>
      <c r="E7" s="9">
        <v>59</v>
      </c>
      <c r="F7" s="11">
        <f t="shared" si="1"/>
        <v>96.721311475409834</v>
      </c>
      <c r="G7" s="12">
        <f t="shared" si="2"/>
        <v>98.360655737704917</v>
      </c>
    </row>
    <row r="8" spans="1:7" ht="15" thickBot="1" x14ac:dyDescent="0.35">
      <c r="A8" s="5" t="s">
        <v>18</v>
      </c>
      <c r="B8" s="6" t="s">
        <v>19</v>
      </c>
      <c r="C8" s="7">
        <v>11</v>
      </c>
      <c r="D8" s="8">
        <f t="shared" si="0"/>
        <v>100</v>
      </c>
      <c r="E8" s="9">
        <v>60</v>
      </c>
      <c r="F8" s="11">
        <f t="shared" si="1"/>
        <v>98.360655737704917</v>
      </c>
      <c r="G8" s="12">
        <f t="shared" si="2"/>
        <v>99.180327868852459</v>
      </c>
    </row>
    <row r="9" spans="1:7" ht="15" thickBot="1" x14ac:dyDescent="0.35">
      <c r="A9" s="5" t="s">
        <v>20</v>
      </c>
      <c r="B9" s="6" t="s">
        <v>21</v>
      </c>
      <c r="C9" s="7">
        <v>11</v>
      </c>
      <c r="D9" s="8">
        <f t="shared" si="0"/>
        <v>100</v>
      </c>
      <c r="E9" s="9">
        <v>52</v>
      </c>
      <c r="F9" s="11">
        <f t="shared" si="1"/>
        <v>85.245901639344254</v>
      </c>
      <c r="G9" s="12">
        <f t="shared" si="2"/>
        <v>92.622950819672127</v>
      </c>
    </row>
    <row r="10" spans="1:7" ht="15" thickBot="1" x14ac:dyDescent="0.35">
      <c r="A10" s="5" t="s">
        <v>22</v>
      </c>
      <c r="B10" s="6" t="s">
        <v>23</v>
      </c>
      <c r="C10" s="7">
        <v>11</v>
      </c>
      <c r="D10" s="8">
        <f t="shared" si="0"/>
        <v>100</v>
      </c>
      <c r="E10" s="9">
        <v>58</v>
      </c>
      <c r="F10" s="11">
        <f t="shared" si="1"/>
        <v>95.081967213114751</v>
      </c>
      <c r="G10" s="12">
        <f t="shared" si="2"/>
        <v>97.540983606557376</v>
      </c>
    </row>
    <row r="11" spans="1:7" ht="15" thickBot="1" x14ac:dyDescent="0.35">
      <c r="A11" s="5" t="s">
        <v>24</v>
      </c>
      <c r="B11" s="6" t="s">
        <v>25</v>
      </c>
      <c r="C11" s="7">
        <v>11</v>
      </c>
      <c r="D11" s="8">
        <f t="shared" si="0"/>
        <v>100</v>
      </c>
      <c r="E11" s="9">
        <v>56</v>
      </c>
      <c r="F11" s="11">
        <f t="shared" si="1"/>
        <v>91.803278688524586</v>
      </c>
      <c r="G11" s="12">
        <f t="shared" si="2"/>
        <v>95.901639344262293</v>
      </c>
    </row>
    <row r="12" spans="1:7" ht="15" thickBot="1" x14ac:dyDescent="0.35">
      <c r="A12" s="5" t="s">
        <v>26</v>
      </c>
      <c r="B12" s="6" t="s">
        <v>27</v>
      </c>
      <c r="C12" s="7">
        <v>11</v>
      </c>
      <c r="D12" s="8">
        <f t="shared" si="0"/>
        <v>100</v>
      </c>
      <c r="E12" s="9">
        <v>57</v>
      </c>
      <c r="F12" s="11">
        <f t="shared" si="1"/>
        <v>93.442622950819683</v>
      </c>
      <c r="G12" s="12">
        <f t="shared" si="2"/>
        <v>96.721311475409834</v>
      </c>
    </row>
    <row r="13" spans="1:7" ht="15" thickBot="1" x14ac:dyDescent="0.35">
      <c r="A13" s="5" t="s">
        <v>28</v>
      </c>
      <c r="B13" s="6" t="s">
        <v>29</v>
      </c>
      <c r="C13" s="7">
        <v>11</v>
      </c>
      <c r="D13" s="8">
        <f t="shared" si="0"/>
        <v>100</v>
      </c>
      <c r="E13" s="9">
        <v>61</v>
      </c>
      <c r="F13" s="8">
        <f t="shared" si="1"/>
        <v>100</v>
      </c>
      <c r="G13" s="10">
        <f t="shared" si="2"/>
        <v>100</v>
      </c>
    </row>
    <row r="14" spans="1:7" ht="27" thickBot="1" x14ac:dyDescent="0.35">
      <c r="A14" s="5" t="s">
        <v>30</v>
      </c>
      <c r="B14" s="6" t="s">
        <v>31</v>
      </c>
      <c r="C14" s="7">
        <v>11</v>
      </c>
      <c r="D14" s="8">
        <f t="shared" si="0"/>
        <v>100</v>
      </c>
      <c r="E14" s="9">
        <v>56</v>
      </c>
      <c r="F14" s="11">
        <f t="shared" si="1"/>
        <v>91.803278688524586</v>
      </c>
      <c r="G14" s="12">
        <f t="shared" si="2"/>
        <v>95.901639344262293</v>
      </c>
    </row>
    <row r="15" spans="1:7" ht="15" thickBot="1" x14ac:dyDescent="0.35">
      <c r="A15" s="5" t="s">
        <v>32</v>
      </c>
      <c r="B15" s="6" t="s">
        <v>33</v>
      </c>
      <c r="C15" s="7">
        <v>11</v>
      </c>
      <c r="D15" s="8">
        <f t="shared" si="0"/>
        <v>100</v>
      </c>
      <c r="E15" s="9">
        <v>53</v>
      </c>
      <c r="F15" s="11">
        <f t="shared" si="1"/>
        <v>86.885245901639337</v>
      </c>
      <c r="G15" s="12">
        <f t="shared" si="2"/>
        <v>93.442622950819668</v>
      </c>
    </row>
    <row r="16" spans="1:7" ht="15" thickBot="1" x14ac:dyDescent="0.35">
      <c r="A16" s="5" t="s">
        <v>34</v>
      </c>
      <c r="B16" s="6" t="s">
        <v>35</v>
      </c>
      <c r="C16" s="7">
        <v>11</v>
      </c>
      <c r="D16" s="8">
        <f t="shared" si="0"/>
        <v>100</v>
      </c>
      <c r="E16" s="9">
        <v>59</v>
      </c>
      <c r="F16" s="11">
        <f t="shared" si="1"/>
        <v>96.721311475409834</v>
      </c>
      <c r="G16" s="12">
        <f t="shared" si="2"/>
        <v>98.360655737704917</v>
      </c>
    </row>
    <row r="18" spans="1:8" ht="18.600000000000001" thickBot="1" x14ac:dyDescent="0.35">
      <c r="B18" s="1" t="s">
        <v>36</v>
      </c>
    </row>
    <row r="19" spans="1:8" ht="67.2" customHeight="1" thickBot="1" x14ac:dyDescent="0.35">
      <c r="A19" s="2" t="s">
        <v>1</v>
      </c>
      <c r="B19" s="3" t="s">
        <v>2</v>
      </c>
      <c r="C19" s="4" t="s">
        <v>37</v>
      </c>
      <c r="D19" s="4" t="s">
        <v>38</v>
      </c>
      <c r="E19" s="4" t="s">
        <v>39</v>
      </c>
      <c r="F19" s="4" t="s">
        <v>40</v>
      </c>
      <c r="G19" s="4" t="s">
        <v>41</v>
      </c>
      <c r="H19" s="4" t="s">
        <v>7</v>
      </c>
    </row>
    <row r="20" spans="1:8" ht="15" thickBot="1" x14ac:dyDescent="0.35">
      <c r="A20" s="5" t="s">
        <v>8</v>
      </c>
      <c r="B20" s="6" t="s">
        <v>9</v>
      </c>
      <c r="C20" s="7" t="s">
        <v>42</v>
      </c>
      <c r="D20" s="7" t="s">
        <v>42</v>
      </c>
      <c r="E20" s="7" t="s">
        <v>42</v>
      </c>
      <c r="F20" s="7" t="s">
        <v>43</v>
      </c>
      <c r="G20" s="7" t="s">
        <v>42</v>
      </c>
      <c r="H20" s="13">
        <v>100</v>
      </c>
    </row>
    <row r="21" spans="1:8" ht="15" thickBot="1" x14ac:dyDescent="0.35">
      <c r="A21" s="5" t="s">
        <v>10</v>
      </c>
      <c r="B21" s="6" t="s">
        <v>11</v>
      </c>
      <c r="C21" s="7" t="s">
        <v>42</v>
      </c>
      <c r="D21" s="7" t="s">
        <v>42</v>
      </c>
      <c r="E21" s="7" t="s">
        <v>42</v>
      </c>
      <c r="F21" s="7" t="s">
        <v>43</v>
      </c>
      <c r="G21" s="7" t="s">
        <v>42</v>
      </c>
      <c r="H21" s="13">
        <v>100</v>
      </c>
    </row>
    <row r="22" spans="1:8" ht="15" thickBot="1" x14ac:dyDescent="0.35">
      <c r="A22" s="5" t="s">
        <v>12</v>
      </c>
      <c r="B22" s="6" t="s">
        <v>13</v>
      </c>
      <c r="C22" s="7" t="s">
        <v>42</v>
      </c>
      <c r="D22" s="7" t="s">
        <v>42</v>
      </c>
      <c r="E22" s="7" t="s">
        <v>42</v>
      </c>
      <c r="F22" s="7" t="s">
        <v>43</v>
      </c>
      <c r="G22" s="7" t="s">
        <v>42</v>
      </c>
      <c r="H22" s="13">
        <v>100</v>
      </c>
    </row>
    <row r="23" spans="1:8" ht="15" thickBot="1" x14ac:dyDescent="0.35">
      <c r="A23" s="5" t="s">
        <v>14</v>
      </c>
      <c r="B23" s="6" t="s">
        <v>15</v>
      </c>
      <c r="C23" s="7" t="s">
        <v>42</v>
      </c>
      <c r="D23" s="7" t="s">
        <v>42</v>
      </c>
      <c r="E23" s="7" t="s">
        <v>42</v>
      </c>
      <c r="F23" s="7" t="s">
        <v>42</v>
      </c>
      <c r="G23" s="7" t="s">
        <v>42</v>
      </c>
      <c r="H23" s="13">
        <v>100</v>
      </c>
    </row>
    <row r="24" spans="1:8" ht="15" thickBot="1" x14ac:dyDescent="0.35">
      <c r="A24" s="5" t="s">
        <v>16</v>
      </c>
      <c r="B24" s="6" t="s">
        <v>17</v>
      </c>
      <c r="C24" s="7" t="s">
        <v>42</v>
      </c>
      <c r="D24" s="7" t="s">
        <v>42</v>
      </c>
      <c r="E24" s="7" t="s">
        <v>42</v>
      </c>
      <c r="F24" s="7" t="s">
        <v>42</v>
      </c>
      <c r="G24" s="7" t="s">
        <v>42</v>
      </c>
      <c r="H24" s="13">
        <v>100</v>
      </c>
    </row>
    <row r="25" spans="1:8" ht="15" thickBot="1" x14ac:dyDescent="0.35">
      <c r="A25" s="5" t="s">
        <v>18</v>
      </c>
      <c r="B25" s="6" t="s">
        <v>19</v>
      </c>
      <c r="C25" s="7" t="s">
        <v>42</v>
      </c>
      <c r="D25" s="7" t="s">
        <v>42</v>
      </c>
      <c r="E25" s="7" t="s">
        <v>42</v>
      </c>
      <c r="F25" s="7" t="s">
        <v>43</v>
      </c>
      <c r="G25" s="7" t="s">
        <v>42</v>
      </c>
      <c r="H25" s="13">
        <v>100</v>
      </c>
    </row>
    <row r="26" spans="1:8" ht="15" thickBot="1" x14ac:dyDescent="0.35">
      <c r="A26" s="5" t="s">
        <v>20</v>
      </c>
      <c r="B26" s="6" t="s">
        <v>21</v>
      </c>
      <c r="C26" s="7" t="s">
        <v>42</v>
      </c>
      <c r="D26" s="7" t="s">
        <v>42</v>
      </c>
      <c r="E26" s="7" t="s">
        <v>42</v>
      </c>
      <c r="F26" s="7" t="s">
        <v>43</v>
      </c>
      <c r="G26" s="7" t="s">
        <v>43</v>
      </c>
      <c r="H26" s="13">
        <v>90</v>
      </c>
    </row>
    <row r="27" spans="1:8" ht="15" thickBot="1" x14ac:dyDescent="0.35">
      <c r="A27" s="5" t="s">
        <v>22</v>
      </c>
      <c r="B27" s="6" t="s">
        <v>23</v>
      </c>
      <c r="C27" s="7" t="s">
        <v>42</v>
      </c>
      <c r="D27" s="7" t="s">
        <v>42</v>
      </c>
      <c r="E27" s="7" t="s">
        <v>42</v>
      </c>
      <c r="F27" s="7" t="s">
        <v>43</v>
      </c>
      <c r="G27" s="7" t="s">
        <v>43</v>
      </c>
      <c r="H27" s="13">
        <v>90</v>
      </c>
    </row>
    <row r="28" spans="1:8" ht="15" thickBot="1" x14ac:dyDescent="0.35">
      <c r="A28" s="5" t="s">
        <v>24</v>
      </c>
      <c r="B28" s="6" t="s">
        <v>25</v>
      </c>
      <c r="C28" s="7" t="s">
        <v>42</v>
      </c>
      <c r="D28" s="7" t="s">
        <v>42</v>
      </c>
      <c r="E28" s="7" t="s">
        <v>42</v>
      </c>
      <c r="F28" s="7" t="s">
        <v>43</v>
      </c>
      <c r="G28" s="7" t="s">
        <v>42</v>
      </c>
      <c r="H28" s="13">
        <v>100</v>
      </c>
    </row>
    <row r="29" spans="1:8" ht="15" thickBot="1" x14ac:dyDescent="0.35">
      <c r="A29" s="5" t="s">
        <v>26</v>
      </c>
      <c r="B29" s="6" t="s">
        <v>27</v>
      </c>
      <c r="C29" s="7" t="s">
        <v>42</v>
      </c>
      <c r="D29" s="7" t="s">
        <v>42</v>
      </c>
      <c r="E29" s="7" t="s">
        <v>42</v>
      </c>
      <c r="F29" s="7" t="s">
        <v>43</v>
      </c>
      <c r="G29" s="7" t="s">
        <v>42</v>
      </c>
      <c r="H29" s="13">
        <v>100</v>
      </c>
    </row>
    <row r="30" spans="1:8" ht="15" thickBot="1" x14ac:dyDescent="0.35">
      <c r="A30" s="5" t="s">
        <v>28</v>
      </c>
      <c r="B30" s="6" t="s">
        <v>29</v>
      </c>
      <c r="C30" s="7" t="s">
        <v>42</v>
      </c>
      <c r="D30" s="7" t="s">
        <v>42</v>
      </c>
      <c r="E30" s="7" t="s">
        <v>42</v>
      </c>
      <c r="F30" s="7" t="s">
        <v>43</v>
      </c>
      <c r="G30" s="7" t="s">
        <v>42</v>
      </c>
      <c r="H30" s="13">
        <v>100</v>
      </c>
    </row>
    <row r="31" spans="1:8" ht="27" thickBot="1" x14ac:dyDescent="0.35">
      <c r="A31" s="5" t="s">
        <v>30</v>
      </c>
      <c r="B31" s="6" t="s">
        <v>44</v>
      </c>
      <c r="C31" s="7" t="s">
        <v>42</v>
      </c>
      <c r="D31" s="7" t="s">
        <v>42</v>
      </c>
      <c r="E31" s="7" t="s">
        <v>42</v>
      </c>
      <c r="F31" s="7" t="s">
        <v>43</v>
      </c>
      <c r="G31" s="7" t="s">
        <v>42</v>
      </c>
      <c r="H31" s="13">
        <v>100</v>
      </c>
    </row>
    <row r="32" spans="1:8" ht="15" thickBot="1" x14ac:dyDescent="0.35">
      <c r="A32" s="5" t="s">
        <v>32</v>
      </c>
      <c r="B32" s="6" t="s">
        <v>33</v>
      </c>
      <c r="C32" s="7" t="s">
        <v>42</v>
      </c>
      <c r="D32" s="7" t="s">
        <v>42</v>
      </c>
      <c r="E32" s="7" t="s">
        <v>42</v>
      </c>
      <c r="F32" s="7" t="s">
        <v>43</v>
      </c>
      <c r="G32" s="7" t="s">
        <v>42</v>
      </c>
      <c r="H32" s="13">
        <v>100</v>
      </c>
    </row>
    <row r="33" spans="1:9" ht="15" thickBot="1" x14ac:dyDescent="0.35">
      <c r="A33" s="5" t="s">
        <v>34</v>
      </c>
      <c r="B33" s="6" t="s">
        <v>35</v>
      </c>
      <c r="C33" s="7" t="s">
        <v>42</v>
      </c>
      <c r="D33" s="7" t="s">
        <v>42</v>
      </c>
      <c r="E33" s="7" t="s">
        <v>42</v>
      </c>
      <c r="F33" s="7" t="s">
        <v>43</v>
      </c>
      <c r="G33" s="7" t="s">
        <v>42</v>
      </c>
      <c r="H33" s="13">
        <v>100</v>
      </c>
    </row>
    <row r="34" spans="1:9" ht="54" x14ac:dyDescent="0.3">
      <c r="B34" s="14" t="s">
        <v>45</v>
      </c>
    </row>
    <row r="35" spans="1:9" ht="72" x14ac:dyDescent="0.3">
      <c r="B35" s="14" t="s">
        <v>46</v>
      </c>
    </row>
    <row r="37" spans="1:9" ht="18.600000000000001" thickBot="1" x14ac:dyDescent="0.35">
      <c r="B37" s="1" t="s">
        <v>47</v>
      </c>
    </row>
    <row r="38" spans="1:9" ht="91.2" customHeight="1" thickBot="1" x14ac:dyDescent="0.35">
      <c r="A38" s="15" t="s">
        <v>1</v>
      </c>
      <c r="B38" s="16" t="s">
        <v>2</v>
      </c>
      <c r="C38" s="16" t="s">
        <v>48</v>
      </c>
      <c r="D38" s="16" t="s">
        <v>49</v>
      </c>
      <c r="E38" s="16" t="s">
        <v>50</v>
      </c>
      <c r="F38" s="16" t="s">
        <v>51</v>
      </c>
      <c r="G38" s="16" t="s">
        <v>49</v>
      </c>
      <c r="H38" s="16" t="s">
        <v>52</v>
      </c>
      <c r="I38" s="16" t="s">
        <v>7</v>
      </c>
    </row>
    <row r="39" spans="1:9" ht="15" thickBot="1" x14ac:dyDescent="0.35">
      <c r="A39" s="17" t="s">
        <v>8</v>
      </c>
      <c r="B39" s="18" t="s">
        <v>9</v>
      </c>
      <c r="C39" s="19">
        <v>254</v>
      </c>
      <c r="D39" s="19">
        <v>245</v>
      </c>
      <c r="E39" s="21">
        <f>(D39/C39)*100</f>
        <v>96.456692913385822</v>
      </c>
      <c r="F39" s="19">
        <v>303</v>
      </c>
      <c r="G39" s="19">
        <v>280</v>
      </c>
      <c r="H39" s="21">
        <f>(G39/F39)*100</f>
        <v>92.409240924092401</v>
      </c>
      <c r="I39" s="21">
        <f>(E39+H39)/2</f>
        <v>94.432966918739112</v>
      </c>
    </row>
    <row r="40" spans="1:9" ht="15" thickBot="1" x14ac:dyDescent="0.35">
      <c r="A40" s="17" t="s">
        <v>10</v>
      </c>
      <c r="B40" s="18" t="s">
        <v>11</v>
      </c>
      <c r="C40" s="19">
        <v>159</v>
      </c>
      <c r="D40" s="19">
        <v>153</v>
      </c>
      <c r="E40" s="21">
        <f t="shared" ref="E40:E52" si="3">(D40/C40)*100</f>
        <v>96.226415094339629</v>
      </c>
      <c r="F40" s="19">
        <v>149</v>
      </c>
      <c r="G40" s="19">
        <v>138</v>
      </c>
      <c r="H40" s="21">
        <f t="shared" ref="H40:H52" si="4">(G40/F40)*100</f>
        <v>92.617449664429529</v>
      </c>
      <c r="I40" s="21">
        <f t="shared" ref="I40:I52" si="5">(E40+H40)/2</f>
        <v>94.421932379384572</v>
      </c>
    </row>
    <row r="41" spans="1:9" ht="15" thickBot="1" x14ac:dyDescent="0.35">
      <c r="A41" s="17" t="s">
        <v>12</v>
      </c>
      <c r="B41" s="18" t="s">
        <v>13</v>
      </c>
      <c r="C41" s="19">
        <v>112</v>
      </c>
      <c r="D41" s="19">
        <v>110</v>
      </c>
      <c r="E41" s="21">
        <f t="shared" si="3"/>
        <v>98.214285714285708</v>
      </c>
      <c r="F41" s="19">
        <v>113</v>
      </c>
      <c r="G41" s="19">
        <v>112</v>
      </c>
      <c r="H41" s="21">
        <f t="shared" si="4"/>
        <v>99.115044247787608</v>
      </c>
      <c r="I41" s="21">
        <f t="shared" si="5"/>
        <v>98.664664981036651</v>
      </c>
    </row>
    <row r="42" spans="1:9" ht="15" thickBot="1" x14ac:dyDescent="0.35">
      <c r="A42" s="17" t="s">
        <v>14</v>
      </c>
      <c r="B42" s="18" t="s">
        <v>15</v>
      </c>
      <c r="C42" s="19">
        <v>60</v>
      </c>
      <c r="D42" s="19">
        <v>55</v>
      </c>
      <c r="E42" s="21">
        <f t="shared" si="3"/>
        <v>91.666666666666657</v>
      </c>
      <c r="F42" s="19">
        <v>52</v>
      </c>
      <c r="G42" s="19">
        <v>49</v>
      </c>
      <c r="H42" s="21">
        <f t="shared" si="4"/>
        <v>94.230769230769226</v>
      </c>
      <c r="I42" s="21">
        <f t="shared" si="5"/>
        <v>92.948717948717942</v>
      </c>
    </row>
    <row r="43" spans="1:9" ht="15" thickBot="1" x14ac:dyDescent="0.35">
      <c r="A43" s="17" t="s">
        <v>16</v>
      </c>
      <c r="B43" s="18" t="s">
        <v>17</v>
      </c>
      <c r="C43" s="19">
        <v>13</v>
      </c>
      <c r="D43" s="19">
        <v>12</v>
      </c>
      <c r="E43" s="21">
        <f t="shared" si="3"/>
        <v>92.307692307692307</v>
      </c>
      <c r="F43" s="19">
        <v>6</v>
      </c>
      <c r="G43" s="19">
        <v>6</v>
      </c>
      <c r="H43" s="20">
        <f t="shared" si="4"/>
        <v>100</v>
      </c>
      <c r="I43" s="21">
        <f t="shared" si="5"/>
        <v>96.15384615384616</v>
      </c>
    </row>
    <row r="44" spans="1:9" ht="15" thickBot="1" x14ac:dyDescent="0.35">
      <c r="A44" s="17" t="s">
        <v>18</v>
      </c>
      <c r="B44" s="18" t="s">
        <v>19</v>
      </c>
      <c r="C44" s="19">
        <v>23</v>
      </c>
      <c r="D44" s="19">
        <v>23</v>
      </c>
      <c r="E44" s="20">
        <f t="shared" si="3"/>
        <v>100</v>
      </c>
      <c r="F44" s="19">
        <v>23</v>
      </c>
      <c r="G44" s="19">
        <v>23</v>
      </c>
      <c r="H44" s="20">
        <f t="shared" si="4"/>
        <v>100</v>
      </c>
      <c r="I44" s="20">
        <f t="shared" si="5"/>
        <v>100</v>
      </c>
    </row>
    <row r="45" spans="1:9" ht="15" thickBot="1" x14ac:dyDescent="0.35">
      <c r="A45" s="17" t="s">
        <v>20</v>
      </c>
      <c r="B45" s="18" t="s">
        <v>21</v>
      </c>
      <c r="C45" s="19">
        <v>34</v>
      </c>
      <c r="D45" s="19">
        <v>31</v>
      </c>
      <c r="E45" s="21">
        <f t="shared" si="3"/>
        <v>91.17647058823529</v>
      </c>
      <c r="F45" s="19">
        <v>25</v>
      </c>
      <c r="G45" s="19">
        <v>23</v>
      </c>
      <c r="H45" s="21">
        <f t="shared" si="4"/>
        <v>92</v>
      </c>
      <c r="I45" s="21">
        <f t="shared" si="5"/>
        <v>91.588235294117652</v>
      </c>
    </row>
    <row r="46" spans="1:9" ht="15" thickBot="1" x14ac:dyDescent="0.35">
      <c r="A46" s="17" t="s">
        <v>22</v>
      </c>
      <c r="B46" s="18" t="s">
        <v>23</v>
      </c>
      <c r="C46" s="19">
        <v>24</v>
      </c>
      <c r="D46" s="19">
        <v>22</v>
      </c>
      <c r="E46" s="21">
        <f t="shared" si="3"/>
        <v>91.666666666666657</v>
      </c>
      <c r="F46" s="19">
        <v>24</v>
      </c>
      <c r="G46" s="19">
        <v>23</v>
      </c>
      <c r="H46" s="21">
        <f t="shared" si="4"/>
        <v>95.833333333333343</v>
      </c>
      <c r="I46" s="21">
        <f t="shared" si="5"/>
        <v>93.75</v>
      </c>
    </row>
    <row r="47" spans="1:9" ht="15" thickBot="1" x14ac:dyDescent="0.35">
      <c r="A47" s="17" t="s">
        <v>24</v>
      </c>
      <c r="B47" s="18" t="s">
        <v>25</v>
      </c>
      <c r="C47" s="19">
        <v>156</v>
      </c>
      <c r="D47" s="19">
        <v>146</v>
      </c>
      <c r="E47" s="21">
        <f t="shared" si="3"/>
        <v>93.589743589743591</v>
      </c>
      <c r="F47" s="19">
        <v>194</v>
      </c>
      <c r="G47" s="19">
        <v>173</v>
      </c>
      <c r="H47" s="21">
        <f t="shared" si="4"/>
        <v>89.175257731958766</v>
      </c>
      <c r="I47" s="21">
        <f t="shared" si="5"/>
        <v>91.382500660851179</v>
      </c>
    </row>
    <row r="48" spans="1:9" ht="15" thickBot="1" x14ac:dyDescent="0.35">
      <c r="A48" s="17" t="s">
        <v>26</v>
      </c>
      <c r="B48" s="18" t="s">
        <v>27</v>
      </c>
      <c r="C48" s="19">
        <v>45</v>
      </c>
      <c r="D48" s="19">
        <v>45</v>
      </c>
      <c r="E48" s="20">
        <f t="shared" si="3"/>
        <v>100</v>
      </c>
      <c r="F48" s="19">
        <v>45</v>
      </c>
      <c r="G48" s="19">
        <v>45</v>
      </c>
      <c r="H48" s="20">
        <f t="shared" si="4"/>
        <v>100</v>
      </c>
      <c r="I48" s="20">
        <f t="shared" si="5"/>
        <v>100</v>
      </c>
    </row>
    <row r="49" spans="1:9" ht="15" thickBot="1" x14ac:dyDescent="0.35">
      <c r="A49" s="17" t="s">
        <v>28</v>
      </c>
      <c r="B49" s="18" t="s">
        <v>29</v>
      </c>
      <c r="C49" s="19">
        <v>110</v>
      </c>
      <c r="D49" s="19">
        <v>109</v>
      </c>
      <c r="E49" s="21">
        <f t="shared" si="3"/>
        <v>99.090909090909093</v>
      </c>
      <c r="F49" s="19">
        <v>117</v>
      </c>
      <c r="G49" s="19">
        <v>113</v>
      </c>
      <c r="H49" s="21">
        <f t="shared" si="4"/>
        <v>96.581196581196579</v>
      </c>
      <c r="I49" s="21">
        <f t="shared" si="5"/>
        <v>97.836052836052829</v>
      </c>
    </row>
    <row r="50" spans="1:9" ht="42" thickBot="1" x14ac:dyDescent="0.35">
      <c r="A50" s="17" t="s">
        <v>30</v>
      </c>
      <c r="B50" s="18" t="s">
        <v>44</v>
      </c>
      <c r="C50" s="19">
        <v>191</v>
      </c>
      <c r="D50" s="19">
        <v>188</v>
      </c>
      <c r="E50" s="21">
        <f t="shared" si="3"/>
        <v>98.429319371727757</v>
      </c>
      <c r="F50" s="19">
        <v>170</v>
      </c>
      <c r="G50" s="19">
        <v>167</v>
      </c>
      <c r="H50" s="21">
        <f t="shared" si="4"/>
        <v>98.235294117647058</v>
      </c>
      <c r="I50" s="21">
        <f t="shared" si="5"/>
        <v>98.332306744687401</v>
      </c>
    </row>
    <row r="51" spans="1:9" ht="15" thickBot="1" x14ac:dyDescent="0.35">
      <c r="A51" s="17" t="s">
        <v>32</v>
      </c>
      <c r="B51" s="18" t="s">
        <v>33</v>
      </c>
      <c r="C51" s="19">
        <v>301</v>
      </c>
      <c r="D51" s="19">
        <v>301</v>
      </c>
      <c r="E51" s="20">
        <f t="shared" si="3"/>
        <v>100</v>
      </c>
      <c r="F51" s="19">
        <v>305</v>
      </c>
      <c r="G51" s="19">
        <v>305</v>
      </c>
      <c r="H51" s="20">
        <f t="shared" si="4"/>
        <v>100</v>
      </c>
      <c r="I51" s="20">
        <f t="shared" si="5"/>
        <v>100</v>
      </c>
    </row>
    <row r="52" spans="1:9" ht="15" thickBot="1" x14ac:dyDescent="0.35">
      <c r="A52" s="17" t="s">
        <v>34</v>
      </c>
      <c r="B52" s="18" t="s">
        <v>35</v>
      </c>
      <c r="C52" s="19">
        <v>10</v>
      </c>
      <c r="D52" s="19">
        <v>10</v>
      </c>
      <c r="E52" s="20">
        <f t="shared" si="3"/>
        <v>100</v>
      </c>
      <c r="F52" s="19">
        <v>7</v>
      </c>
      <c r="G52" s="19">
        <v>6</v>
      </c>
      <c r="H52" s="21">
        <f t="shared" si="4"/>
        <v>85.714285714285708</v>
      </c>
      <c r="I52" s="21">
        <f t="shared" si="5"/>
        <v>92.857142857142861</v>
      </c>
    </row>
    <row r="54" spans="1:9" ht="18.600000000000001" thickBot="1" x14ac:dyDescent="0.35">
      <c r="B54" s="1" t="s">
        <v>53</v>
      </c>
    </row>
    <row r="55" spans="1:9" ht="103.8" thickBot="1" x14ac:dyDescent="0.35">
      <c r="A55" s="2" t="s">
        <v>1</v>
      </c>
      <c r="B55" s="3" t="s">
        <v>2</v>
      </c>
      <c r="C55" s="4" t="s">
        <v>54</v>
      </c>
      <c r="D55" s="4" t="s">
        <v>55</v>
      </c>
      <c r="E55" s="4" t="s">
        <v>56</v>
      </c>
      <c r="F55" s="4" t="s">
        <v>57</v>
      </c>
      <c r="G55" s="4" t="s">
        <v>58</v>
      </c>
      <c r="H55" s="4" t="s">
        <v>7</v>
      </c>
    </row>
    <row r="56" spans="1:9" ht="15" thickBot="1" x14ac:dyDescent="0.35">
      <c r="A56" s="5" t="s">
        <v>8</v>
      </c>
      <c r="B56" s="22" t="s">
        <v>9</v>
      </c>
      <c r="C56" s="13" t="s">
        <v>42</v>
      </c>
      <c r="D56" s="13" t="s">
        <v>42</v>
      </c>
      <c r="E56" s="13" t="s">
        <v>42</v>
      </c>
      <c r="F56" s="13" t="s">
        <v>42</v>
      </c>
      <c r="G56" s="13" t="s">
        <v>42</v>
      </c>
      <c r="H56" s="13">
        <v>100</v>
      </c>
    </row>
    <row r="57" spans="1:9" ht="15" thickBot="1" x14ac:dyDescent="0.35">
      <c r="A57" s="5" t="s">
        <v>10</v>
      </c>
      <c r="B57" s="22" t="s">
        <v>11</v>
      </c>
      <c r="C57" s="13" t="s">
        <v>42</v>
      </c>
      <c r="D57" s="13" t="s">
        <v>42</v>
      </c>
      <c r="E57" s="13" t="s">
        <v>42</v>
      </c>
      <c r="F57" s="13" t="s">
        <v>42</v>
      </c>
      <c r="G57" s="13" t="s">
        <v>42</v>
      </c>
      <c r="H57" s="13">
        <v>100</v>
      </c>
    </row>
    <row r="58" spans="1:9" ht="15" thickBot="1" x14ac:dyDescent="0.35">
      <c r="A58" s="5" t="s">
        <v>12</v>
      </c>
      <c r="B58" s="22" t="s">
        <v>13</v>
      </c>
      <c r="C58" s="13" t="s">
        <v>42</v>
      </c>
      <c r="D58" s="13" t="s">
        <v>42</v>
      </c>
      <c r="E58" s="13" t="s">
        <v>42</v>
      </c>
      <c r="F58" s="13" t="s">
        <v>42</v>
      </c>
      <c r="G58" s="13" t="s">
        <v>42</v>
      </c>
      <c r="H58" s="13">
        <v>100</v>
      </c>
    </row>
    <row r="59" spans="1:9" ht="15" thickBot="1" x14ac:dyDescent="0.35">
      <c r="A59" s="5" t="s">
        <v>14</v>
      </c>
      <c r="B59" s="22" t="s">
        <v>15</v>
      </c>
      <c r="C59" s="13" t="s">
        <v>42</v>
      </c>
      <c r="D59" s="13" t="s">
        <v>42</v>
      </c>
      <c r="E59" s="13" t="s">
        <v>42</v>
      </c>
      <c r="F59" s="13" t="s">
        <v>42</v>
      </c>
      <c r="G59" s="13" t="s">
        <v>42</v>
      </c>
      <c r="H59" s="13">
        <v>100</v>
      </c>
    </row>
    <row r="60" spans="1:9" ht="15" thickBot="1" x14ac:dyDescent="0.35">
      <c r="A60" s="5" t="s">
        <v>16</v>
      </c>
      <c r="B60" s="22" t="s">
        <v>17</v>
      </c>
      <c r="C60" s="13" t="s">
        <v>42</v>
      </c>
      <c r="D60" s="13" t="s">
        <v>42</v>
      </c>
      <c r="E60" s="13" t="s">
        <v>42</v>
      </c>
      <c r="F60" s="13" t="s">
        <v>42</v>
      </c>
      <c r="G60" s="13" t="s">
        <v>42</v>
      </c>
      <c r="H60" s="13">
        <v>100</v>
      </c>
    </row>
    <row r="61" spans="1:9" ht="15" thickBot="1" x14ac:dyDescent="0.35">
      <c r="A61" s="5" t="s">
        <v>18</v>
      </c>
      <c r="B61" s="22" t="s">
        <v>19</v>
      </c>
      <c r="C61" s="13" t="s">
        <v>42</v>
      </c>
      <c r="D61" s="13" t="s">
        <v>42</v>
      </c>
      <c r="E61" s="13" t="s">
        <v>42</v>
      </c>
      <c r="F61" s="13" t="s">
        <v>42</v>
      </c>
      <c r="G61" s="13" t="s">
        <v>42</v>
      </c>
      <c r="H61" s="13">
        <v>100</v>
      </c>
    </row>
    <row r="62" spans="1:9" ht="15" thickBot="1" x14ac:dyDescent="0.35">
      <c r="A62" s="5" t="s">
        <v>20</v>
      </c>
      <c r="B62" s="22" t="s">
        <v>21</v>
      </c>
      <c r="C62" s="13" t="s">
        <v>42</v>
      </c>
      <c r="D62" s="13" t="s">
        <v>42</v>
      </c>
      <c r="E62" s="13" t="s">
        <v>42</v>
      </c>
      <c r="F62" s="13" t="s">
        <v>42</v>
      </c>
      <c r="G62" s="13" t="s">
        <v>42</v>
      </c>
      <c r="H62" s="13">
        <v>100</v>
      </c>
    </row>
    <row r="63" spans="1:9" ht="15" thickBot="1" x14ac:dyDescent="0.35">
      <c r="A63" s="5" t="s">
        <v>22</v>
      </c>
      <c r="B63" s="22" t="s">
        <v>23</v>
      </c>
      <c r="C63" s="13" t="s">
        <v>42</v>
      </c>
      <c r="D63" s="13" t="s">
        <v>42</v>
      </c>
      <c r="E63" s="13" t="s">
        <v>42</v>
      </c>
      <c r="F63" s="13" t="s">
        <v>42</v>
      </c>
      <c r="G63" s="13" t="s">
        <v>42</v>
      </c>
      <c r="H63" s="13">
        <v>100</v>
      </c>
    </row>
    <row r="64" spans="1:9" ht="15" thickBot="1" x14ac:dyDescent="0.35">
      <c r="A64" s="5" t="s">
        <v>24</v>
      </c>
      <c r="B64" s="22" t="s">
        <v>25</v>
      </c>
      <c r="C64" s="13" t="s">
        <v>42</v>
      </c>
      <c r="D64" s="13" t="s">
        <v>42</v>
      </c>
      <c r="E64" s="13" t="s">
        <v>42</v>
      </c>
      <c r="F64" s="13" t="s">
        <v>42</v>
      </c>
      <c r="G64" s="13" t="s">
        <v>42</v>
      </c>
      <c r="H64" s="13">
        <v>100</v>
      </c>
    </row>
    <row r="65" spans="1:8" ht="15" thickBot="1" x14ac:dyDescent="0.35">
      <c r="A65" s="5" t="s">
        <v>26</v>
      </c>
      <c r="B65" s="22" t="s">
        <v>27</v>
      </c>
      <c r="C65" s="13" t="s">
        <v>42</v>
      </c>
      <c r="D65" s="13" t="s">
        <v>42</v>
      </c>
      <c r="E65" s="13" t="s">
        <v>42</v>
      </c>
      <c r="F65" s="13" t="s">
        <v>42</v>
      </c>
      <c r="G65" s="13" t="s">
        <v>42</v>
      </c>
      <c r="H65" s="13">
        <v>100</v>
      </c>
    </row>
    <row r="66" spans="1:8" ht="15" thickBot="1" x14ac:dyDescent="0.35">
      <c r="A66" s="5" t="s">
        <v>28</v>
      </c>
      <c r="B66" s="22" t="s">
        <v>29</v>
      </c>
      <c r="C66" s="13" t="s">
        <v>42</v>
      </c>
      <c r="D66" s="13" t="s">
        <v>42</v>
      </c>
      <c r="E66" s="13" t="s">
        <v>42</v>
      </c>
      <c r="F66" s="13" t="s">
        <v>42</v>
      </c>
      <c r="G66" s="13" t="s">
        <v>42</v>
      </c>
      <c r="H66" s="13">
        <v>100</v>
      </c>
    </row>
    <row r="67" spans="1:8" ht="27" thickBot="1" x14ac:dyDescent="0.35">
      <c r="A67" s="5" t="s">
        <v>30</v>
      </c>
      <c r="B67" s="22" t="s">
        <v>44</v>
      </c>
      <c r="C67" s="13" t="s">
        <v>42</v>
      </c>
      <c r="D67" s="13" t="s">
        <v>42</v>
      </c>
      <c r="E67" s="13" t="s">
        <v>42</v>
      </c>
      <c r="F67" s="13" t="s">
        <v>42</v>
      </c>
      <c r="G67" s="13" t="s">
        <v>42</v>
      </c>
      <c r="H67" s="13">
        <v>100</v>
      </c>
    </row>
    <row r="68" spans="1:8" ht="15" thickBot="1" x14ac:dyDescent="0.35">
      <c r="A68" s="5" t="s">
        <v>32</v>
      </c>
      <c r="B68" s="22" t="s">
        <v>33</v>
      </c>
      <c r="C68" s="13" t="s">
        <v>42</v>
      </c>
      <c r="D68" s="13" t="s">
        <v>42</v>
      </c>
      <c r="E68" s="13" t="s">
        <v>42</v>
      </c>
      <c r="F68" s="13" t="s">
        <v>42</v>
      </c>
      <c r="G68" s="13" t="s">
        <v>42</v>
      </c>
      <c r="H68" s="13">
        <v>100</v>
      </c>
    </row>
    <row r="69" spans="1:8" ht="15" thickBot="1" x14ac:dyDescent="0.35">
      <c r="A69" s="5" t="s">
        <v>34</v>
      </c>
      <c r="B69" s="22" t="s">
        <v>35</v>
      </c>
      <c r="C69" s="13" t="s">
        <v>43</v>
      </c>
      <c r="D69" s="13" t="s">
        <v>42</v>
      </c>
      <c r="E69" s="13" t="s">
        <v>42</v>
      </c>
      <c r="F69" s="13" t="s">
        <v>42</v>
      </c>
      <c r="G69" s="13" t="s">
        <v>42</v>
      </c>
      <c r="H69" s="13">
        <v>80</v>
      </c>
    </row>
    <row r="71" spans="1:8" ht="18.600000000000001" thickBot="1" x14ac:dyDescent="0.35">
      <c r="B71" s="1" t="s">
        <v>59</v>
      </c>
    </row>
    <row r="72" spans="1:8" ht="90" customHeight="1" thickBot="1" x14ac:dyDescent="0.35">
      <c r="A72" s="23" t="s">
        <v>1</v>
      </c>
      <c r="B72" s="24" t="s">
        <v>2</v>
      </c>
      <c r="C72" s="25" t="s">
        <v>60</v>
      </c>
      <c r="D72" s="25" t="s">
        <v>61</v>
      </c>
      <c r="E72" s="25" t="s">
        <v>7</v>
      </c>
    </row>
    <row r="73" spans="1:8" ht="15" thickBot="1" x14ac:dyDescent="0.35">
      <c r="A73" s="17" t="s">
        <v>8</v>
      </c>
      <c r="B73" s="26" t="s">
        <v>9</v>
      </c>
      <c r="C73" s="19">
        <v>388</v>
      </c>
      <c r="D73" s="19">
        <v>357</v>
      </c>
      <c r="E73" s="21">
        <f>(D73/C73)*100</f>
        <v>92.010309278350505</v>
      </c>
    </row>
    <row r="74" spans="1:8" ht="15" thickBot="1" x14ac:dyDescent="0.35">
      <c r="A74" s="17" t="s">
        <v>10</v>
      </c>
      <c r="B74" s="26" t="s">
        <v>11</v>
      </c>
      <c r="C74" s="19">
        <v>181</v>
      </c>
      <c r="D74" s="19">
        <v>174</v>
      </c>
      <c r="E74" s="21">
        <f t="shared" ref="E74:E86" si="6">(D74/C74)*100</f>
        <v>96.132596685082873</v>
      </c>
    </row>
    <row r="75" spans="1:8" ht="15" thickBot="1" x14ac:dyDescent="0.35">
      <c r="A75" s="17" t="s">
        <v>12</v>
      </c>
      <c r="B75" s="26" t="s">
        <v>13</v>
      </c>
      <c r="C75" s="19">
        <v>119</v>
      </c>
      <c r="D75" s="19">
        <v>115</v>
      </c>
      <c r="E75" s="21">
        <f t="shared" si="6"/>
        <v>96.638655462184872</v>
      </c>
    </row>
    <row r="76" spans="1:8" ht="15" thickBot="1" x14ac:dyDescent="0.35">
      <c r="A76" s="17" t="s">
        <v>14</v>
      </c>
      <c r="B76" s="26" t="s">
        <v>15</v>
      </c>
      <c r="C76" s="19">
        <v>70</v>
      </c>
      <c r="D76" s="19">
        <v>60</v>
      </c>
      <c r="E76" s="21">
        <f t="shared" si="6"/>
        <v>85.714285714285708</v>
      </c>
    </row>
    <row r="77" spans="1:8" ht="15" thickBot="1" x14ac:dyDescent="0.35">
      <c r="A77" s="17" t="s">
        <v>16</v>
      </c>
      <c r="B77" s="26" t="s">
        <v>17</v>
      </c>
      <c r="C77" s="19">
        <v>17</v>
      </c>
      <c r="D77" s="19">
        <v>16</v>
      </c>
      <c r="E77" s="21">
        <f t="shared" si="6"/>
        <v>94.117647058823522</v>
      </c>
    </row>
    <row r="78" spans="1:8" ht="15" thickBot="1" x14ac:dyDescent="0.35">
      <c r="A78" s="17" t="s">
        <v>18</v>
      </c>
      <c r="B78" s="26" t="s">
        <v>19</v>
      </c>
      <c r="C78" s="19">
        <v>24</v>
      </c>
      <c r="D78" s="19">
        <v>24</v>
      </c>
      <c r="E78" s="20">
        <f t="shared" si="6"/>
        <v>100</v>
      </c>
    </row>
    <row r="79" spans="1:8" ht="15" thickBot="1" x14ac:dyDescent="0.35">
      <c r="A79" s="17" t="s">
        <v>20</v>
      </c>
      <c r="B79" s="26" t="s">
        <v>21</v>
      </c>
      <c r="C79" s="19">
        <v>42</v>
      </c>
      <c r="D79" s="19">
        <v>42</v>
      </c>
      <c r="E79" s="20">
        <f t="shared" si="6"/>
        <v>100</v>
      </c>
    </row>
    <row r="80" spans="1:8" ht="15" thickBot="1" x14ac:dyDescent="0.35">
      <c r="A80" s="17" t="s">
        <v>22</v>
      </c>
      <c r="B80" s="26" t="s">
        <v>23</v>
      </c>
      <c r="C80" s="19">
        <v>28</v>
      </c>
      <c r="D80" s="19">
        <v>28</v>
      </c>
      <c r="E80" s="20">
        <f t="shared" si="6"/>
        <v>100</v>
      </c>
    </row>
    <row r="81" spans="1:8" ht="15" thickBot="1" x14ac:dyDescent="0.35">
      <c r="A81" s="17" t="s">
        <v>24</v>
      </c>
      <c r="B81" s="26" t="s">
        <v>25</v>
      </c>
      <c r="C81" s="19">
        <v>262</v>
      </c>
      <c r="D81" s="19">
        <v>231</v>
      </c>
      <c r="E81" s="21">
        <f t="shared" si="6"/>
        <v>88.167938931297712</v>
      </c>
    </row>
    <row r="82" spans="1:8" ht="15" thickBot="1" x14ac:dyDescent="0.35">
      <c r="A82" s="17" t="s">
        <v>26</v>
      </c>
      <c r="B82" s="26" t="s">
        <v>27</v>
      </c>
      <c r="C82" s="19">
        <v>62</v>
      </c>
      <c r="D82" s="19">
        <v>57</v>
      </c>
      <c r="E82" s="21">
        <f t="shared" si="6"/>
        <v>91.935483870967744</v>
      </c>
    </row>
    <row r="83" spans="1:8" ht="15" thickBot="1" x14ac:dyDescent="0.35">
      <c r="A83" s="17" t="s">
        <v>28</v>
      </c>
      <c r="B83" s="26" t="s">
        <v>29</v>
      </c>
      <c r="C83" s="19">
        <v>163</v>
      </c>
      <c r="D83" s="19">
        <v>161</v>
      </c>
      <c r="E83" s="21">
        <f t="shared" si="6"/>
        <v>98.773006134969322</v>
      </c>
    </row>
    <row r="84" spans="1:8" ht="42" thickBot="1" x14ac:dyDescent="0.35">
      <c r="A84" s="17" t="s">
        <v>30</v>
      </c>
      <c r="B84" s="26" t="s">
        <v>44</v>
      </c>
      <c r="C84" s="19">
        <v>223</v>
      </c>
      <c r="D84" s="19">
        <v>213</v>
      </c>
      <c r="E84" s="21">
        <f t="shared" si="6"/>
        <v>95.515695067264573</v>
      </c>
    </row>
    <row r="85" spans="1:8" ht="15" thickBot="1" x14ac:dyDescent="0.35">
      <c r="A85" s="17" t="s">
        <v>32</v>
      </c>
      <c r="B85" s="26" t="s">
        <v>33</v>
      </c>
      <c r="C85" s="19">
        <v>316</v>
      </c>
      <c r="D85" s="19">
        <v>315</v>
      </c>
      <c r="E85" s="21">
        <f t="shared" si="6"/>
        <v>99.683544303797461</v>
      </c>
    </row>
    <row r="86" spans="1:8" ht="15" thickBot="1" x14ac:dyDescent="0.35">
      <c r="A86" s="17" t="s">
        <v>34</v>
      </c>
      <c r="B86" s="26" t="s">
        <v>35</v>
      </c>
      <c r="C86" s="19">
        <v>12</v>
      </c>
      <c r="D86" s="19">
        <v>12</v>
      </c>
      <c r="E86" s="20">
        <f t="shared" si="6"/>
        <v>100</v>
      </c>
    </row>
    <row r="88" spans="1:8" ht="18.600000000000001" thickBot="1" x14ac:dyDescent="0.35">
      <c r="B88" s="1" t="s">
        <v>62</v>
      </c>
    </row>
    <row r="89" spans="1:8" ht="133.19999999999999" thickBot="1" x14ac:dyDescent="0.35">
      <c r="A89" s="2" t="s">
        <v>1</v>
      </c>
      <c r="B89" s="3" t="s">
        <v>2</v>
      </c>
      <c r="C89" s="4" t="s">
        <v>63</v>
      </c>
      <c r="D89" s="4" t="s">
        <v>64</v>
      </c>
      <c r="E89" s="4" t="s">
        <v>65</v>
      </c>
      <c r="F89" s="4" t="s">
        <v>66</v>
      </c>
      <c r="G89" s="4" t="s">
        <v>67</v>
      </c>
      <c r="H89" s="4" t="s">
        <v>7</v>
      </c>
    </row>
    <row r="90" spans="1:8" ht="15" thickBot="1" x14ac:dyDescent="0.35">
      <c r="A90" s="5" t="s">
        <v>8</v>
      </c>
      <c r="B90" s="22" t="s">
        <v>9</v>
      </c>
      <c r="C90" s="9" t="s">
        <v>42</v>
      </c>
      <c r="D90" s="9" t="s">
        <v>43</v>
      </c>
      <c r="E90" s="9" t="s">
        <v>43</v>
      </c>
      <c r="F90" s="9" t="s">
        <v>43</v>
      </c>
      <c r="G90" s="9" t="s">
        <v>43</v>
      </c>
      <c r="H90" s="13">
        <v>20</v>
      </c>
    </row>
    <row r="91" spans="1:8" ht="15" thickBot="1" x14ac:dyDescent="0.35">
      <c r="A91" s="5" t="s">
        <v>10</v>
      </c>
      <c r="B91" s="22" t="s">
        <v>11</v>
      </c>
      <c r="C91" s="9" t="s">
        <v>42</v>
      </c>
      <c r="D91" s="9" t="s">
        <v>43</v>
      </c>
      <c r="E91" s="9" t="s">
        <v>42</v>
      </c>
      <c r="F91" s="9" t="s">
        <v>43</v>
      </c>
      <c r="G91" s="9" t="s">
        <v>42</v>
      </c>
      <c r="H91" s="13">
        <v>60</v>
      </c>
    </row>
    <row r="92" spans="1:8" ht="15" thickBot="1" x14ac:dyDescent="0.35">
      <c r="A92" s="5" t="s">
        <v>12</v>
      </c>
      <c r="B92" s="22" t="s">
        <v>13</v>
      </c>
      <c r="C92" s="9" t="s">
        <v>42</v>
      </c>
      <c r="D92" s="9" t="s">
        <v>43</v>
      </c>
      <c r="E92" s="9" t="s">
        <v>42</v>
      </c>
      <c r="F92" s="9" t="s">
        <v>43</v>
      </c>
      <c r="G92" s="9" t="s">
        <v>42</v>
      </c>
      <c r="H92" s="13">
        <v>60</v>
      </c>
    </row>
    <row r="93" spans="1:8" ht="15" thickBot="1" x14ac:dyDescent="0.35">
      <c r="A93" s="5" t="s">
        <v>14</v>
      </c>
      <c r="B93" s="22" t="s">
        <v>15</v>
      </c>
      <c r="C93" s="9" t="s">
        <v>42</v>
      </c>
      <c r="D93" s="9" t="s">
        <v>43</v>
      </c>
      <c r="E93" s="9" t="s">
        <v>43</v>
      </c>
      <c r="F93" s="9" t="s">
        <v>43</v>
      </c>
      <c r="G93" s="9" t="s">
        <v>43</v>
      </c>
      <c r="H93" s="13">
        <v>20</v>
      </c>
    </row>
    <row r="94" spans="1:8" ht="15" thickBot="1" x14ac:dyDescent="0.35">
      <c r="A94" s="5" t="s">
        <v>16</v>
      </c>
      <c r="B94" s="22" t="s">
        <v>17</v>
      </c>
      <c r="C94" s="9" t="s">
        <v>42</v>
      </c>
      <c r="D94" s="9" t="s">
        <v>42</v>
      </c>
      <c r="E94" s="9" t="s">
        <v>43</v>
      </c>
      <c r="F94" s="9" t="s">
        <v>43</v>
      </c>
      <c r="G94" s="9" t="s">
        <v>43</v>
      </c>
      <c r="H94" s="13">
        <v>40</v>
      </c>
    </row>
    <row r="95" spans="1:8" ht="15" thickBot="1" x14ac:dyDescent="0.35">
      <c r="A95" s="5" t="s">
        <v>18</v>
      </c>
      <c r="B95" s="22" t="s">
        <v>19</v>
      </c>
      <c r="C95" s="9" t="s">
        <v>42</v>
      </c>
      <c r="D95" s="9" t="s">
        <v>43</v>
      </c>
      <c r="E95" s="9" t="s">
        <v>43</v>
      </c>
      <c r="F95" s="9" t="s">
        <v>43</v>
      </c>
      <c r="G95" s="9" t="s">
        <v>43</v>
      </c>
      <c r="H95" s="13">
        <v>20</v>
      </c>
    </row>
    <row r="96" spans="1:8" ht="15" thickBot="1" x14ac:dyDescent="0.35">
      <c r="A96" s="5" t="s">
        <v>20</v>
      </c>
      <c r="B96" s="22" t="s">
        <v>21</v>
      </c>
      <c r="C96" s="9" t="s">
        <v>42</v>
      </c>
      <c r="D96" s="9" t="s">
        <v>43</v>
      </c>
      <c r="E96" s="9" t="s">
        <v>42</v>
      </c>
      <c r="F96" s="9" t="s">
        <v>43</v>
      </c>
      <c r="G96" s="9" t="s">
        <v>42</v>
      </c>
      <c r="H96" s="13">
        <v>60</v>
      </c>
    </row>
    <row r="97" spans="1:9" ht="15" thickBot="1" x14ac:dyDescent="0.35">
      <c r="A97" s="5" t="s">
        <v>22</v>
      </c>
      <c r="B97" s="22" t="s">
        <v>23</v>
      </c>
      <c r="C97" s="9" t="s">
        <v>42</v>
      </c>
      <c r="D97" s="9" t="s">
        <v>43</v>
      </c>
      <c r="E97" s="9" t="s">
        <v>42</v>
      </c>
      <c r="F97" s="9" t="s">
        <v>43</v>
      </c>
      <c r="G97" s="9" t="s">
        <v>42</v>
      </c>
      <c r="H97" s="13">
        <v>60</v>
      </c>
    </row>
    <row r="98" spans="1:9" ht="15" thickBot="1" x14ac:dyDescent="0.35">
      <c r="A98" s="5" t="s">
        <v>24</v>
      </c>
      <c r="B98" s="22" t="s">
        <v>25</v>
      </c>
      <c r="C98" s="9" t="s">
        <v>42</v>
      </c>
      <c r="D98" s="9" t="s">
        <v>43</v>
      </c>
      <c r="E98" s="9" t="s">
        <v>42</v>
      </c>
      <c r="F98" s="9" t="s">
        <v>43</v>
      </c>
      <c r="G98" s="9" t="s">
        <v>42</v>
      </c>
      <c r="H98" s="13">
        <v>60</v>
      </c>
    </row>
    <row r="99" spans="1:9" ht="15" thickBot="1" x14ac:dyDescent="0.35">
      <c r="A99" s="5" t="s">
        <v>26</v>
      </c>
      <c r="B99" s="22" t="s">
        <v>27</v>
      </c>
      <c r="C99" s="9" t="s">
        <v>42</v>
      </c>
      <c r="D99" s="9" t="s">
        <v>43</v>
      </c>
      <c r="E99" s="9" t="s">
        <v>43</v>
      </c>
      <c r="F99" s="9" t="s">
        <v>43</v>
      </c>
      <c r="G99" s="9" t="s">
        <v>43</v>
      </c>
      <c r="H99" s="13">
        <v>20</v>
      </c>
    </row>
    <row r="100" spans="1:9" ht="15" thickBot="1" x14ac:dyDescent="0.35">
      <c r="A100" s="5" t="s">
        <v>28</v>
      </c>
      <c r="B100" s="22" t="s">
        <v>29</v>
      </c>
      <c r="C100" s="9" t="s">
        <v>42</v>
      </c>
      <c r="D100" s="9" t="s">
        <v>43</v>
      </c>
      <c r="E100" s="9" t="s">
        <v>43</v>
      </c>
      <c r="F100" s="9" t="s">
        <v>43</v>
      </c>
      <c r="G100" s="9" t="s">
        <v>43</v>
      </c>
      <c r="H100" s="13">
        <v>20</v>
      </c>
    </row>
    <row r="101" spans="1:9" ht="27" thickBot="1" x14ac:dyDescent="0.35">
      <c r="A101" s="5" t="s">
        <v>30</v>
      </c>
      <c r="B101" s="22" t="s">
        <v>44</v>
      </c>
      <c r="C101" s="9" t="s">
        <v>42</v>
      </c>
      <c r="D101" s="9" t="s">
        <v>42</v>
      </c>
      <c r="E101" s="9" t="s">
        <v>42</v>
      </c>
      <c r="F101" s="9" t="s">
        <v>43</v>
      </c>
      <c r="G101" s="9" t="s">
        <v>42</v>
      </c>
      <c r="H101" s="13">
        <v>80</v>
      </c>
    </row>
    <row r="102" spans="1:9" ht="15" thickBot="1" x14ac:dyDescent="0.35">
      <c r="A102" s="5" t="s">
        <v>32</v>
      </c>
      <c r="B102" s="22" t="s">
        <v>33</v>
      </c>
      <c r="C102" s="9" t="s">
        <v>42</v>
      </c>
      <c r="D102" s="9" t="s">
        <v>43</v>
      </c>
      <c r="E102" s="9" t="s">
        <v>42</v>
      </c>
      <c r="F102" s="9" t="s">
        <v>43</v>
      </c>
      <c r="G102" s="9" t="s">
        <v>42</v>
      </c>
      <c r="H102" s="13">
        <v>60</v>
      </c>
    </row>
    <row r="103" spans="1:9" ht="15" thickBot="1" x14ac:dyDescent="0.35">
      <c r="A103" s="5" t="s">
        <v>34</v>
      </c>
      <c r="B103" s="22" t="s">
        <v>35</v>
      </c>
      <c r="C103" s="9" t="s">
        <v>42</v>
      </c>
      <c r="D103" s="9" t="s">
        <v>43</v>
      </c>
      <c r="E103" s="9" t="s">
        <v>42</v>
      </c>
      <c r="F103" s="9" t="s">
        <v>42</v>
      </c>
      <c r="G103" s="9" t="s">
        <v>42</v>
      </c>
      <c r="H103" s="13">
        <v>80</v>
      </c>
    </row>
    <row r="105" spans="1:9" ht="18.600000000000001" thickBot="1" x14ac:dyDescent="0.35">
      <c r="B105" s="1" t="s">
        <v>68</v>
      </c>
    </row>
    <row r="106" spans="1:9" ht="196.8" thickBot="1" x14ac:dyDescent="0.35">
      <c r="A106" s="27" t="s">
        <v>1</v>
      </c>
      <c r="B106" s="28" t="s">
        <v>2</v>
      </c>
      <c r="C106" s="29" t="s">
        <v>69</v>
      </c>
      <c r="D106" s="29" t="s">
        <v>70</v>
      </c>
      <c r="E106" s="29" t="s">
        <v>71</v>
      </c>
      <c r="F106" s="29" t="s">
        <v>72</v>
      </c>
      <c r="G106" s="29" t="s">
        <v>73</v>
      </c>
      <c r="H106" s="29" t="s">
        <v>74</v>
      </c>
      <c r="I106" s="29" t="s">
        <v>7</v>
      </c>
    </row>
    <row r="107" spans="1:9" ht="15" thickBot="1" x14ac:dyDescent="0.35">
      <c r="A107" s="5" t="s">
        <v>8</v>
      </c>
      <c r="B107" s="22" t="s">
        <v>9</v>
      </c>
      <c r="C107" s="30" t="s">
        <v>43</v>
      </c>
      <c r="D107" s="30" t="s">
        <v>42</v>
      </c>
      <c r="E107" s="30" t="s">
        <v>43</v>
      </c>
      <c r="F107" s="30" t="s">
        <v>42</v>
      </c>
      <c r="G107" s="30" t="s">
        <v>42</v>
      </c>
      <c r="H107" s="30" t="s">
        <v>42</v>
      </c>
      <c r="I107" s="31">
        <v>80</v>
      </c>
    </row>
    <row r="108" spans="1:9" ht="15" thickBot="1" x14ac:dyDescent="0.35">
      <c r="A108" s="5" t="s">
        <v>10</v>
      </c>
      <c r="B108" s="22" t="s">
        <v>11</v>
      </c>
      <c r="C108" s="30" t="s">
        <v>43</v>
      </c>
      <c r="D108" s="30" t="s">
        <v>42</v>
      </c>
      <c r="E108" s="30" t="s">
        <v>43</v>
      </c>
      <c r="F108" s="30" t="s">
        <v>42</v>
      </c>
      <c r="G108" s="30" t="s">
        <v>42</v>
      </c>
      <c r="H108" s="30" t="s">
        <v>42</v>
      </c>
      <c r="I108" s="31">
        <v>80</v>
      </c>
    </row>
    <row r="109" spans="1:9" ht="15" thickBot="1" x14ac:dyDescent="0.35">
      <c r="A109" s="5" t="s">
        <v>12</v>
      </c>
      <c r="B109" s="22" t="s">
        <v>13</v>
      </c>
      <c r="C109" s="30" t="s">
        <v>42</v>
      </c>
      <c r="D109" s="30" t="s">
        <v>42</v>
      </c>
      <c r="E109" s="30" t="s">
        <v>43</v>
      </c>
      <c r="F109" s="30" t="s">
        <v>42</v>
      </c>
      <c r="G109" s="30" t="s">
        <v>42</v>
      </c>
      <c r="H109" s="30" t="s">
        <v>42</v>
      </c>
      <c r="I109" s="31">
        <v>100</v>
      </c>
    </row>
    <row r="110" spans="1:9" ht="15" thickBot="1" x14ac:dyDescent="0.35">
      <c r="A110" s="5" t="s">
        <v>14</v>
      </c>
      <c r="B110" s="22" t="s">
        <v>15</v>
      </c>
      <c r="C110" s="30" t="s">
        <v>43</v>
      </c>
      <c r="D110" s="30" t="s">
        <v>42</v>
      </c>
      <c r="E110" s="30" t="s">
        <v>43</v>
      </c>
      <c r="F110" s="30" t="s">
        <v>42</v>
      </c>
      <c r="G110" s="30" t="s">
        <v>43</v>
      </c>
      <c r="H110" s="30" t="s">
        <v>42</v>
      </c>
      <c r="I110" s="31">
        <v>60</v>
      </c>
    </row>
    <row r="111" spans="1:9" ht="15" thickBot="1" x14ac:dyDescent="0.35">
      <c r="A111" s="5" t="s">
        <v>16</v>
      </c>
      <c r="B111" s="22" t="s">
        <v>17</v>
      </c>
      <c r="C111" s="30" t="s">
        <v>43</v>
      </c>
      <c r="D111" s="30" t="s">
        <v>42</v>
      </c>
      <c r="E111" s="30" t="s">
        <v>43</v>
      </c>
      <c r="F111" s="30" t="s">
        <v>42</v>
      </c>
      <c r="G111" s="30" t="s">
        <v>42</v>
      </c>
      <c r="H111" s="30" t="s">
        <v>42</v>
      </c>
      <c r="I111" s="31">
        <v>80</v>
      </c>
    </row>
    <row r="112" spans="1:9" ht="15" thickBot="1" x14ac:dyDescent="0.35">
      <c r="A112" s="5" t="s">
        <v>18</v>
      </c>
      <c r="B112" s="22" t="s">
        <v>19</v>
      </c>
      <c r="C112" s="30" t="s">
        <v>43</v>
      </c>
      <c r="D112" s="30" t="s">
        <v>42</v>
      </c>
      <c r="E112" s="30" t="s">
        <v>43</v>
      </c>
      <c r="F112" s="30" t="s">
        <v>42</v>
      </c>
      <c r="G112" s="30" t="s">
        <v>42</v>
      </c>
      <c r="H112" s="30" t="s">
        <v>42</v>
      </c>
      <c r="I112" s="31">
        <v>80</v>
      </c>
    </row>
    <row r="113" spans="1:9" ht="15" thickBot="1" x14ac:dyDescent="0.35">
      <c r="A113" s="5" t="s">
        <v>20</v>
      </c>
      <c r="B113" s="22" t="s">
        <v>21</v>
      </c>
      <c r="C113" s="30" t="s">
        <v>43</v>
      </c>
      <c r="D113" s="30" t="s">
        <v>42</v>
      </c>
      <c r="E113" s="30" t="s">
        <v>43</v>
      </c>
      <c r="F113" s="30" t="s">
        <v>42</v>
      </c>
      <c r="G113" s="30" t="s">
        <v>43</v>
      </c>
      <c r="H113" s="30" t="s">
        <v>42</v>
      </c>
      <c r="I113" s="31">
        <v>60</v>
      </c>
    </row>
    <row r="114" spans="1:9" ht="15" thickBot="1" x14ac:dyDescent="0.35">
      <c r="A114" s="5" t="s">
        <v>22</v>
      </c>
      <c r="B114" s="22" t="s">
        <v>23</v>
      </c>
      <c r="C114" s="30" t="s">
        <v>43</v>
      </c>
      <c r="D114" s="30" t="s">
        <v>42</v>
      </c>
      <c r="E114" s="30" t="s">
        <v>43</v>
      </c>
      <c r="F114" s="30" t="s">
        <v>42</v>
      </c>
      <c r="G114" s="30" t="s">
        <v>42</v>
      </c>
      <c r="H114" s="30" t="s">
        <v>42</v>
      </c>
      <c r="I114" s="31">
        <v>80</v>
      </c>
    </row>
    <row r="115" spans="1:9" ht="15" thickBot="1" x14ac:dyDescent="0.35">
      <c r="A115" s="5" t="s">
        <v>24</v>
      </c>
      <c r="B115" s="22" t="s">
        <v>25</v>
      </c>
      <c r="C115" s="30" t="s">
        <v>42</v>
      </c>
      <c r="D115" s="30" t="s">
        <v>42</v>
      </c>
      <c r="E115" s="30" t="s">
        <v>43</v>
      </c>
      <c r="F115" s="30" t="s">
        <v>42</v>
      </c>
      <c r="G115" s="30" t="s">
        <v>42</v>
      </c>
      <c r="H115" s="30" t="s">
        <v>42</v>
      </c>
      <c r="I115" s="31">
        <v>100</v>
      </c>
    </row>
    <row r="116" spans="1:9" ht="15" thickBot="1" x14ac:dyDescent="0.35">
      <c r="A116" s="5" t="s">
        <v>26</v>
      </c>
      <c r="B116" s="22" t="s">
        <v>27</v>
      </c>
      <c r="C116" s="30" t="s">
        <v>42</v>
      </c>
      <c r="D116" s="30" t="s">
        <v>42</v>
      </c>
      <c r="E116" s="30" t="s">
        <v>43</v>
      </c>
      <c r="F116" s="30" t="s">
        <v>42</v>
      </c>
      <c r="G116" s="30" t="s">
        <v>43</v>
      </c>
      <c r="H116" s="30" t="s">
        <v>42</v>
      </c>
      <c r="I116" s="31">
        <v>80</v>
      </c>
    </row>
    <row r="117" spans="1:9" ht="15" thickBot="1" x14ac:dyDescent="0.35">
      <c r="A117" s="5" t="s">
        <v>28</v>
      </c>
      <c r="B117" s="22" t="s">
        <v>29</v>
      </c>
      <c r="C117" s="30" t="s">
        <v>43</v>
      </c>
      <c r="D117" s="30" t="s">
        <v>42</v>
      </c>
      <c r="E117" s="30" t="s">
        <v>43</v>
      </c>
      <c r="F117" s="30" t="s">
        <v>42</v>
      </c>
      <c r="G117" s="30" t="s">
        <v>43</v>
      </c>
      <c r="H117" s="30" t="s">
        <v>43</v>
      </c>
      <c r="I117" s="31">
        <v>40</v>
      </c>
    </row>
    <row r="118" spans="1:9" ht="27" thickBot="1" x14ac:dyDescent="0.35">
      <c r="A118" s="5" t="s">
        <v>30</v>
      </c>
      <c r="B118" s="22" t="s">
        <v>44</v>
      </c>
      <c r="C118" s="30" t="s">
        <v>42</v>
      </c>
      <c r="D118" s="30" t="s">
        <v>42</v>
      </c>
      <c r="E118" s="30" t="s">
        <v>43</v>
      </c>
      <c r="F118" s="30" t="s">
        <v>42</v>
      </c>
      <c r="G118" s="30" t="s">
        <v>42</v>
      </c>
      <c r="H118" s="30" t="s">
        <v>42</v>
      </c>
      <c r="I118" s="31">
        <v>100</v>
      </c>
    </row>
    <row r="119" spans="1:9" ht="15" thickBot="1" x14ac:dyDescent="0.35">
      <c r="A119" s="5" t="s">
        <v>32</v>
      </c>
      <c r="B119" s="22" t="s">
        <v>33</v>
      </c>
      <c r="C119" s="30" t="s">
        <v>43</v>
      </c>
      <c r="D119" s="30" t="s">
        <v>42</v>
      </c>
      <c r="E119" s="30" t="s">
        <v>42</v>
      </c>
      <c r="F119" s="30" t="s">
        <v>42</v>
      </c>
      <c r="G119" s="30" t="s">
        <v>43</v>
      </c>
      <c r="H119" s="30" t="s">
        <v>42</v>
      </c>
      <c r="I119" s="31">
        <v>80</v>
      </c>
    </row>
    <row r="120" spans="1:9" ht="15" thickBot="1" x14ac:dyDescent="0.35">
      <c r="A120" s="5" t="s">
        <v>34</v>
      </c>
      <c r="B120" s="22" t="s">
        <v>75</v>
      </c>
      <c r="C120" s="30" t="s">
        <v>42</v>
      </c>
      <c r="D120" s="30" t="s">
        <v>42</v>
      </c>
      <c r="E120" s="30" t="s">
        <v>43</v>
      </c>
      <c r="F120" s="30" t="s">
        <v>42</v>
      </c>
      <c r="G120" s="30" t="s">
        <v>42</v>
      </c>
      <c r="H120" s="30" t="s">
        <v>42</v>
      </c>
      <c r="I120" s="31">
        <v>100</v>
      </c>
    </row>
    <row r="122" spans="1:9" ht="18.600000000000001" thickBot="1" x14ac:dyDescent="0.35">
      <c r="B122" s="1" t="s">
        <v>76</v>
      </c>
    </row>
    <row r="123" spans="1:9" ht="86.4" customHeight="1" thickBot="1" x14ac:dyDescent="0.35">
      <c r="A123" s="23" t="s">
        <v>1</v>
      </c>
      <c r="B123" s="24" t="s">
        <v>2</v>
      </c>
      <c r="C123" s="25" t="s">
        <v>60</v>
      </c>
      <c r="D123" s="25" t="s">
        <v>61</v>
      </c>
      <c r="E123" s="25" t="s">
        <v>7</v>
      </c>
    </row>
    <row r="124" spans="1:9" ht="15" thickBot="1" x14ac:dyDescent="0.35">
      <c r="A124" s="17" t="s">
        <v>8</v>
      </c>
      <c r="B124" s="26" t="s">
        <v>9</v>
      </c>
      <c r="C124" s="19">
        <v>15</v>
      </c>
      <c r="D124" s="19">
        <v>15</v>
      </c>
      <c r="E124" s="20">
        <f>(D124/C124)*100</f>
        <v>100</v>
      </c>
    </row>
    <row r="125" spans="1:9" ht="15" thickBot="1" x14ac:dyDescent="0.35">
      <c r="A125" s="17" t="s">
        <v>10</v>
      </c>
      <c r="B125" s="26" t="s">
        <v>11</v>
      </c>
      <c r="C125" s="19">
        <v>36</v>
      </c>
      <c r="D125" s="19">
        <v>34</v>
      </c>
      <c r="E125" s="21">
        <f t="shared" ref="E125:E137" si="7">(D125/C125)*100</f>
        <v>94.444444444444443</v>
      </c>
    </row>
    <row r="126" spans="1:9" ht="15" thickBot="1" x14ac:dyDescent="0.35">
      <c r="A126" s="17" t="s">
        <v>12</v>
      </c>
      <c r="B126" s="26" t="s">
        <v>13</v>
      </c>
      <c r="C126" s="19">
        <v>7</v>
      </c>
      <c r="D126" s="19">
        <v>7</v>
      </c>
      <c r="E126" s="20">
        <f t="shared" si="7"/>
        <v>100</v>
      </c>
    </row>
    <row r="127" spans="1:9" ht="15" thickBot="1" x14ac:dyDescent="0.35">
      <c r="A127" s="17" t="s">
        <v>14</v>
      </c>
      <c r="B127" s="26" t="s">
        <v>15</v>
      </c>
      <c r="C127" s="19">
        <v>3</v>
      </c>
      <c r="D127" s="19">
        <v>2</v>
      </c>
      <c r="E127" s="21">
        <f t="shared" si="7"/>
        <v>66.666666666666657</v>
      </c>
    </row>
    <row r="128" spans="1:9" ht="15" thickBot="1" x14ac:dyDescent="0.35">
      <c r="A128" s="17" t="s">
        <v>16</v>
      </c>
      <c r="B128" s="26" t="s">
        <v>77</v>
      </c>
      <c r="C128" s="32" t="s">
        <v>43</v>
      </c>
      <c r="D128" s="32" t="s">
        <v>43</v>
      </c>
      <c r="E128" s="20"/>
    </row>
    <row r="129" spans="1:5" ht="15" thickBot="1" x14ac:dyDescent="0.35">
      <c r="A129" s="17" t="s">
        <v>18</v>
      </c>
      <c r="B129" s="26" t="s">
        <v>19</v>
      </c>
      <c r="C129" s="19">
        <v>2</v>
      </c>
      <c r="D129" s="19">
        <v>2</v>
      </c>
      <c r="E129" s="20">
        <f t="shared" si="7"/>
        <v>100</v>
      </c>
    </row>
    <row r="130" spans="1:5" ht="15" thickBot="1" x14ac:dyDescent="0.35">
      <c r="A130" s="17" t="s">
        <v>20</v>
      </c>
      <c r="B130" s="26" t="s">
        <v>21</v>
      </c>
      <c r="C130" s="19">
        <v>3</v>
      </c>
      <c r="D130" s="19">
        <v>3</v>
      </c>
      <c r="E130" s="20">
        <f t="shared" si="7"/>
        <v>100</v>
      </c>
    </row>
    <row r="131" spans="1:5" ht="15" thickBot="1" x14ac:dyDescent="0.35">
      <c r="A131" s="17" t="s">
        <v>22</v>
      </c>
      <c r="B131" s="26" t="s">
        <v>23</v>
      </c>
      <c r="C131" s="19">
        <v>7</v>
      </c>
      <c r="D131" s="19">
        <v>6</v>
      </c>
      <c r="E131" s="21">
        <f t="shared" si="7"/>
        <v>85.714285714285708</v>
      </c>
    </row>
    <row r="132" spans="1:5" ht="15" thickBot="1" x14ac:dyDescent="0.35">
      <c r="A132" s="17" t="s">
        <v>24</v>
      </c>
      <c r="B132" s="26" t="s">
        <v>25</v>
      </c>
      <c r="C132" s="19">
        <v>6</v>
      </c>
      <c r="D132" s="19">
        <v>6</v>
      </c>
      <c r="E132" s="20">
        <f t="shared" si="7"/>
        <v>100</v>
      </c>
    </row>
    <row r="133" spans="1:5" ht="15" thickBot="1" x14ac:dyDescent="0.35">
      <c r="A133" s="17" t="s">
        <v>26</v>
      </c>
      <c r="B133" s="26" t="s">
        <v>27</v>
      </c>
      <c r="C133" s="19">
        <v>2</v>
      </c>
      <c r="D133" s="19">
        <v>2</v>
      </c>
      <c r="E133" s="20">
        <f t="shared" si="7"/>
        <v>100</v>
      </c>
    </row>
    <row r="134" spans="1:5" ht="15" thickBot="1" x14ac:dyDescent="0.35">
      <c r="A134" s="17" t="s">
        <v>28</v>
      </c>
      <c r="B134" s="26" t="s">
        <v>29</v>
      </c>
      <c r="C134" s="19">
        <v>14</v>
      </c>
      <c r="D134" s="19">
        <v>12</v>
      </c>
      <c r="E134" s="21">
        <f t="shared" si="7"/>
        <v>85.714285714285708</v>
      </c>
    </row>
    <row r="135" spans="1:5" ht="42" thickBot="1" x14ac:dyDescent="0.35">
      <c r="A135" s="17" t="s">
        <v>30</v>
      </c>
      <c r="B135" s="26" t="s">
        <v>44</v>
      </c>
      <c r="C135" s="19">
        <v>17</v>
      </c>
      <c r="D135" s="19">
        <v>11</v>
      </c>
      <c r="E135" s="21">
        <f t="shared" si="7"/>
        <v>64.705882352941174</v>
      </c>
    </row>
    <row r="136" spans="1:5" ht="15" thickBot="1" x14ac:dyDescent="0.35">
      <c r="A136" s="17" t="s">
        <v>32</v>
      </c>
      <c r="B136" s="26" t="s">
        <v>33</v>
      </c>
      <c r="C136" s="19">
        <v>44</v>
      </c>
      <c r="D136" s="19">
        <v>38</v>
      </c>
      <c r="E136" s="21">
        <f t="shared" si="7"/>
        <v>86.36363636363636</v>
      </c>
    </row>
    <row r="137" spans="1:5" ht="15" thickBot="1" x14ac:dyDescent="0.35">
      <c r="A137" s="17" t="s">
        <v>34</v>
      </c>
      <c r="B137" s="26" t="s">
        <v>75</v>
      </c>
      <c r="C137" s="19">
        <v>2</v>
      </c>
      <c r="D137" s="19">
        <v>2</v>
      </c>
      <c r="E137" s="20">
        <f t="shared" si="7"/>
        <v>100</v>
      </c>
    </row>
    <row r="139" spans="1:5" ht="18.600000000000001" thickBot="1" x14ac:dyDescent="0.35">
      <c r="B139" s="1" t="s">
        <v>78</v>
      </c>
    </row>
    <row r="140" spans="1:5" ht="87.6" customHeight="1" thickBot="1" x14ac:dyDescent="0.35">
      <c r="A140" s="23" t="s">
        <v>1</v>
      </c>
      <c r="B140" s="24" t="s">
        <v>2</v>
      </c>
      <c r="C140" s="25" t="s">
        <v>60</v>
      </c>
      <c r="D140" s="25" t="s">
        <v>61</v>
      </c>
      <c r="E140" s="25" t="s">
        <v>7</v>
      </c>
    </row>
    <row r="141" spans="1:5" ht="15" thickBot="1" x14ac:dyDescent="0.35">
      <c r="A141" s="17" t="s">
        <v>8</v>
      </c>
      <c r="B141" s="26" t="s">
        <v>9</v>
      </c>
      <c r="C141" s="19">
        <v>388</v>
      </c>
      <c r="D141" s="19">
        <v>364</v>
      </c>
      <c r="E141" s="21">
        <f>(D141/C141)*100</f>
        <v>93.814432989690715</v>
      </c>
    </row>
    <row r="142" spans="1:5" ht="15" thickBot="1" x14ac:dyDescent="0.35">
      <c r="A142" s="17" t="s">
        <v>10</v>
      </c>
      <c r="B142" s="26" t="s">
        <v>11</v>
      </c>
      <c r="C142" s="19">
        <v>181</v>
      </c>
      <c r="D142" s="19">
        <v>172</v>
      </c>
      <c r="E142" s="21">
        <f t="shared" ref="E142:E154" si="8">(D142/C142)*100</f>
        <v>95.027624309392266</v>
      </c>
    </row>
    <row r="143" spans="1:5" ht="15" thickBot="1" x14ac:dyDescent="0.35">
      <c r="A143" s="17" t="s">
        <v>12</v>
      </c>
      <c r="B143" s="26" t="s">
        <v>13</v>
      </c>
      <c r="C143" s="19">
        <v>119</v>
      </c>
      <c r="D143" s="19">
        <v>118</v>
      </c>
      <c r="E143" s="21">
        <f t="shared" si="8"/>
        <v>99.159663865546221</v>
      </c>
    </row>
    <row r="144" spans="1:5" ht="15" thickBot="1" x14ac:dyDescent="0.35">
      <c r="A144" s="17" t="s">
        <v>14</v>
      </c>
      <c r="B144" s="26" t="s">
        <v>15</v>
      </c>
      <c r="C144" s="19">
        <v>70</v>
      </c>
      <c r="D144" s="19">
        <v>61</v>
      </c>
      <c r="E144" s="21">
        <f t="shared" si="8"/>
        <v>87.142857142857139</v>
      </c>
    </row>
    <row r="145" spans="1:5" ht="15" thickBot="1" x14ac:dyDescent="0.35">
      <c r="A145" s="17" t="s">
        <v>16</v>
      </c>
      <c r="B145" s="26" t="s">
        <v>17</v>
      </c>
      <c r="C145" s="19">
        <v>17</v>
      </c>
      <c r="D145" s="19">
        <v>12</v>
      </c>
      <c r="E145" s="21">
        <f t="shared" si="8"/>
        <v>70.588235294117652</v>
      </c>
    </row>
    <row r="146" spans="1:5" ht="15" thickBot="1" x14ac:dyDescent="0.35">
      <c r="A146" s="17" t="s">
        <v>18</v>
      </c>
      <c r="B146" s="26" t="s">
        <v>19</v>
      </c>
      <c r="C146" s="19">
        <v>24</v>
      </c>
      <c r="D146" s="19">
        <v>24</v>
      </c>
      <c r="E146" s="20">
        <f t="shared" si="8"/>
        <v>100</v>
      </c>
    </row>
    <row r="147" spans="1:5" ht="15" thickBot="1" x14ac:dyDescent="0.35">
      <c r="A147" s="17" t="s">
        <v>20</v>
      </c>
      <c r="B147" s="26" t="s">
        <v>21</v>
      </c>
      <c r="C147" s="19">
        <v>42</v>
      </c>
      <c r="D147" s="19">
        <v>38</v>
      </c>
      <c r="E147" s="21">
        <f t="shared" si="8"/>
        <v>90.476190476190482</v>
      </c>
    </row>
    <row r="148" spans="1:5" ht="15" thickBot="1" x14ac:dyDescent="0.35">
      <c r="A148" s="17" t="s">
        <v>22</v>
      </c>
      <c r="B148" s="26" t="s">
        <v>23</v>
      </c>
      <c r="C148" s="19">
        <v>28</v>
      </c>
      <c r="D148" s="19">
        <v>28</v>
      </c>
      <c r="E148" s="20">
        <f t="shared" si="8"/>
        <v>100</v>
      </c>
    </row>
    <row r="149" spans="1:5" ht="15" thickBot="1" x14ac:dyDescent="0.35">
      <c r="A149" s="17" t="s">
        <v>24</v>
      </c>
      <c r="B149" s="26" t="s">
        <v>25</v>
      </c>
      <c r="C149" s="19">
        <v>262</v>
      </c>
      <c r="D149" s="19">
        <v>246</v>
      </c>
      <c r="E149" s="21">
        <f t="shared" si="8"/>
        <v>93.893129770992374</v>
      </c>
    </row>
    <row r="150" spans="1:5" ht="15" thickBot="1" x14ac:dyDescent="0.35">
      <c r="A150" s="17" t="s">
        <v>26</v>
      </c>
      <c r="B150" s="26" t="s">
        <v>27</v>
      </c>
      <c r="C150" s="19">
        <v>62</v>
      </c>
      <c r="D150" s="19">
        <v>57</v>
      </c>
      <c r="E150" s="21">
        <f t="shared" si="8"/>
        <v>91.935483870967744</v>
      </c>
    </row>
    <row r="151" spans="1:5" ht="15" thickBot="1" x14ac:dyDescent="0.35">
      <c r="A151" s="17" t="s">
        <v>28</v>
      </c>
      <c r="B151" s="26" t="s">
        <v>29</v>
      </c>
      <c r="C151" s="19">
        <v>163</v>
      </c>
      <c r="D151" s="19">
        <v>156</v>
      </c>
      <c r="E151" s="21">
        <f t="shared" si="8"/>
        <v>95.705521472392647</v>
      </c>
    </row>
    <row r="152" spans="1:5" ht="42" thickBot="1" x14ac:dyDescent="0.35">
      <c r="A152" s="17" t="s">
        <v>30</v>
      </c>
      <c r="B152" s="26" t="s">
        <v>44</v>
      </c>
      <c r="C152" s="19">
        <v>223</v>
      </c>
      <c r="D152" s="19">
        <v>217</v>
      </c>
      <c r="E152" s="21">
        <f t="shared" si="8"/>
        <v>97.309417040358753</v>
      </c>
    </row>
    <row r="153" spans="1:5" ht="15" thickBot="1" x14ac:dyDescent="0.35">
      <c r="A153" s="17" t="s">
        <v>32</v>
      </c>
      <c r="B153" s="26" t="s">
        <v>33</v>
      </c>
      <c r="C153" s="19">
        <v>316</v>
      </c>
      <c r="D153" s="19">
        <v>316</v>
      </c>
      <c r="E153" s="20">
        <f t="shared" si="8"/>
        <v>100</v>
      </c>
    </row>
    <row r="154" spans="1:5" ht="15" thickBot="1" x14ac:dyDescent="0.35">
      <c r="A154" s="17" t="s">
        <v>34</v>
      </c>
      <c r="B154" s="26" t="s">
        <v>75</v>
      </c>
      <c r="C154" s="19">
        <v>12</v>
      </c>
      <c r="D154" s="19">
        <v>12</v>
      </c>
      <c r="E154" s="20">
        <f t="shared" si="8"/>
        <v>100</v>
      </c>
    </row>
    <row r="156" spans="1:5" ht="18.600000000000001" thickBot="1" x14ac:dyDescent="0.35">
      <c r="B156" s="1" t="s">
        <v>79</v>
      </c>
    </row>
    <row r="157" spans="1:5" ht="85.2" customHeight="1" thickBot="1" x14ac:dyDescent="0.35">
      <c r="A157" s="23" t="s">
        <v>1</v>
      </c>
      <c r="B157" s="24" t="s">
        <v>2</v>
      </c>
      <c r="C157" s="25" t="s">
        <v>60</v>
      </c>
      <c r="D157" s="25" t="s">
        <v>61</v>
      </c>
      <c r="E157" s="25" t="s">
        <v>7</v>
      </c>
    </row>
    <row r="158" spans="1:5" ht="15" thickBot="1" x14ac:dyDescent="0.35">
      <c r="A158" s="17" t="s">
        <v>8</v>
      </c>
      <c r="B158" s="26" t="s">
        <v>9</v>
      </c>
      <c r="C158" s="19">
        <v>388</v>
      </c>
      <c r="D158" s="19">
        <v>339</v>
      </c>
      <c r="E158" s="21">
        <f>(D158/C158)*100</f>
        <v>87.371134020618555</v>
      </c>
    </row>
    <row r="159" spans="1:5" ht="15" thickBot="1" x14ac:dyDescent="0.35">
      <c r="A159" s="17" t="s">
        <v>10</v>
      </c>
      <c r="B159" s="26" t="s">
        <v>11</v>
      </c>
      <c r="C159" s="19">
        <v>181</v>
      </c>
      <c r="D159" s="19">
        <v>168</v>
      </c>
      <c r="E159" s="21">
        <f t="shared" ref="E159:E171" si="9">(D159/C159)*100</f>
        <v>92.817679558011051</v>
      </c>
    </row>
    <row r="160" spans="1:5" ht="15" thickBot="1" x14ac:dyDescent="0.35">
      <c r="A160" s="17" t="s">
        <v>12</v>
      </c>
      <c r="B160" s="26" t="s">
        <v>13</v>
      </c>
      <c r="C160" s="19">
        <v>119</v>
      </c>
      <c r="D160" s="19">
        <v>117</v>
      </c>
      <c r="E160" s="21">
        <f t="shared" si="9"/>
        <v>98.319327731092429</v>
      </c>
    </row>
    <row r="161" spans="1:5" ht="15" thickBot="1" x14ac:dyDescent="0.35">
      <c r="A161" s="17" t="s">
        <v>14</v>
      </c>
      <c r="B161" s="26" t="s">
        <v>15</v>
      </c>
      <c r="C161" s="19">
        <v>70</v>
      </c>
      <c r="D161" s="19">
        <v>59</v>
      </c>
      <c r="E161" s="21">
        <f t="shared" si="9"/>
        <v>84.285714285714292</v>
      </c>
    </row>
    <row r="162" spans="1:5" ht="15" thickBot="1" x14ac:dyDescent="0.35">
      <c r="A162" s="17" t="s">
        <v>16</v>
      </c>
      <c r="B162" s="26" t="s">
        <v>17</v>
      </c>
      <c r="C162" s="19">
        <v>17</v>
      </c>
      <c r="D162" s="19">
        <v>13</v>
      </c>
      <c r="E162" s="21">
        <f t="shared" si="9"/>
        <v>76.470588235294116</v>
      </c>
    </row>
    <row r="163" spans="1:5" ht="15" thickBot="1" x14ac:dyDescent="0.35">
      <c r="A163" s="17" t="s">
        <v>18</v>
      </c>
      <c r="B163" s="26" t="s">
        <v>19</v>
      </c>
      <c r="C163" s="19">
        <v>24</v>
      </c>
      <c r="D163" s="19">
        <v>24</v>
      </c>
      <c r="E163" s="20">
        <f t="shared" si="9"/>
        <v>100</v>
      </c>
    </row>
    <row r="164" spans="1:5" ht="15" thickBot="1" x14ac:dyDescent="0.35">
      <c r="A164" s="17" t="s">
        <v>20</v>
      </c>
      <c r="B164" s="26" t="s">
        <v>21</v>
      </c>
      <c r="C164" s="19">
        <v>42</v>
      </c>
      <c r="D164" s="19">
        <v>35</v>
      </c>
      <c r="E164" s="21">
        <f t="shared" si="9"/>
        <v>83.333333333333343</v>
      </c>
    </row>
    <row r="165" spans="1:5" ht="15" thickBot="1" x14ac:dyDescent="0.35">
      <c r="A165" s="17" t="s">
        <v>22</v>
      </c>
      <c r="B165" s="26" t="s">
        <v>23</v>
      </c>
      <c r="C165" s="19">
        <v>28</v>
      </c>
      <c r="D165" s="19">
        <v>28</v>
      </c>
      <c r="E165" s="20">
        <f t="shared" si="9"/>
        <v>100</v>
      </c>
    </row>
    <row r="166" spans="1:5" ht="15" thickBot="1" x14ac:dyDescent="0.35">
      <c r="A166" s="17" t="s">
        <v>24</v>
      </c>
      <c r="B166" s="26" t="s">
        <v>25</v>
      </c>
      <c r="C166" s="19">
        <v>262</v>
      </c>
      <c r="D166" s="19">
        <v>235</v>
      </c>
      <c r="E166" s="21">
        <f t="shared" si="9"/>
        <v>89.694656488549612</v>
      </c>
    </row>
    <row r="167" spans="1:5" ht="15" thickBot="1" x14ac:dyDescent="0.35">
      <c r="A167" s="17" t="s">
        <v>26</v>
      </c>
      <c r="B167" s="26" t="s">
        <v>27</v>
      </c>
      <c r="C167" s="19">
        <v>62</v>
      </c>
      <c r="D167" s="19">
        <v>59</v>
      </c>
      <c r="E167" s="21">
        <f t="shared" si="9"/>
        <v>95.161290322580655</v>
      </c>
    </row>
    <row r="168" spans="1:5" ht="15" thickBot="1" x14ac:dyDescent="0.35">
      <c r="A168" s="17" t="s">
        <v>28</v>
      </c>
      <c r="B168" s="26" t="s">
        <v>29</v>
      </c>
      <c r="C168" s="19">
        <v>163</v>
      </c>
      <c r="D168" s="19">
        <v>154</v>
      </c>
      <c r="E168" s="21">
        <f t="shared" si="9"/>
        <v>94.478527607361968</v>
      </c>
    </row>
    <row r="169" spans="1:5" ht="42" thickBot="1" x14ac:dyDescent="0.35">
      <c r="A169" s="17" t="s">
        <v>30</v>
      </c>
      <c r="B169" s="26" t="s">
        <v>44</v>
      </c>
      <c r="C169" s="19">
        <v>223</v>
      </c>
      <c r="D169" s="19">
        <v>212</v>
      </c>
      <c r="E169" s="21">
        <f t="shared" si="9"/>
        <v>95.067264573991025</v>
      </c>
    </row>
    <row r="170" spans="1:5" ht="15" thickBot="1" x14ac:dyDescent="0.35">
      <c r="A170" s="17" t="s">
        <v>32</v>
      </c>
      <c r="B170" s="26" t="s">
        <v>33</v>
      </c>
      <c r="C170" s="19">
        <v>316</v>
      </c>
      <c r="D170" s="19">
        <v>316</v>
      </c>
      <c r="E170" s="20">
        <f t="shared" si="9"/>
        <v>100</v>
      </c>
    </row>
    <row r="171" spans="1:5" ht="15" thickBot="1" x14ac:dyDescent="0.35">
      <c r="A171" s="17" t="s">
        <v>34</v>
      </c>
      <c r="B171" s="26" t="s">
        <v>75</v>
      </c>
      <c r="C171" s="19">
        <v>12</v>
      </c>
      <c r="D171" s="19">
        <v>11</v>
      </c>
      <c r="E171" s="21">
        <f t="shared" si="9"/>
        <v>91.666666666666657</v>
      </c>
    </row>
    <row r="173" spans="1:5" ht="18.600000000000001" thickBot="1" x14ac:dyDescent="0.35">
      <c r="B173" s="1" t="s">
        <v>80</v>
      </c>
    </row>
    <row r="174" spans="1:5" ht="90.6" customHeight="1" thickBot="1" x14ac:dyDescent="0.35">
      <c r="A174" s="23" t="s">
        <v>1</v>
      </c>
      <c r="B174" s="24" t="s">
        <v>2</v>
      </c>
      <c r="C174" s="25" t="s">
        <v>60</v>
      </c>
      <c r="D174" s="25" t="s">
        <v>61</v>
      </c>
      <c r="E174" s="25" t="s">
        <v>7</v>
      </c>
    </row>
    <row r="175" spans="1:5" ht="15" thickBot="1" x14ac:dyDescent="0.35">
      <c r="A175" s="17" t="s">
        <v>8</v>
      </c>
      <c r="B175" s="26" t="s">
        <v>9</v>
      </c>
      <c r="C175" s="19">
        <v>211</v>
      </c>
      <c r="D175" s="19">
        <v>207</v>
      </c>
      <c r="E175" s="21">
        <f>(D175/C175)*100</f>
        <v>98.104265402843609</v>
      </c>
    </row>
    <row r="176" spans="1:5" ht="15" thickBot="1" x14ac:dyDescent="0.35">
      <c r="A176" s="17" t="s">
        <v>10</v>
      </c>
      <c r="B176" s="26" t="s">
        <v>11</v>
      </c>
      <c r="C176" s="19">
        <v>118</v>
      </c>
      <c r="D176" s="19">
        <v>117</v>
      </c>
      <c r="E176" s="21">
        <f t="shared" ref="E176:E188" si="10">(D176/C176)*100</f>
        <v>99.152542372881356</v>
      </c>
    </row>
    <row r="177" spans="1:5" ht="15" thickBot="1" x14ac:dyDescent="0.35">
      <c r="A177" s="17" t="s">
        <v>12</v>
      </c>
      <c r="B177" s="26" t="s">
        <v>13</v>
      </c>
      <c r="C177" s="19">
        <v>104</v>
      </c>
      <c r="D177" s="19">
        <v>104</v>
      </c>
      <c r="E177" s="20">
        <f t="shared" si="10"/>
        <v>100</v>
      </c>
    </row>
    <row r="178" spans="1:5" ht="15" thickBot="1" x14ac:dyDescent="0.35">
      <c r="A178" s="17" t="s">
        <v>14</v>
      </c>
      <c r="B178" s="26" t="s">
        <v>15</v>
      </c>
      <c r="C178" s="19">
        <v>52</v>
      </c>
      <c r="D178" s="19">
        <v>51</v>
      </c>
      <c r="E178" s="21">
        <f t="shared" si="10"/>
        <v>98.076923076923066</v>
      </c>
    </row>
    <row r="179" spans="1:5" ht="15" thickBot="1" x14ac:dyDescent="0.35">
      <c r="A179" s="17" t="s">
        <v>16</v>
      </c>
      <c r="B179" s="26" t="s">
        <v>17</v>
      </c>
      <c r="C179" s="19">
        <v>12</v>
      </c>
      <c r="D179" s="19">
        <v>11</v>
      </c>
      <c r="E179" s="21">
        <f t="shared" si="10"/>
        <v>91.666666666666657</v>
      </c>
    </row>
    <row r="180" spans="1:5" ht="15" thickBot="1" x14ac:dyDescent="0.35">
      <c r="A180" s="17" t="s">
        <v>18</v>
      </c>
      <c r="B180" s="26" t="s">
        <v>19</v>
      </c>
      <c r="C180" s="19">
        <v>22</v>
      </c>
      <c r="D180" s="19">
        <v>22</v>
      </c>
      <c r="E180" s="20">
        <f t="shared" si="10"/>
        <v>100</v>
      </c>
    </row>
    <row r="181" spans="1:5" ht="15" thickBot="1" x14ac:dyDescent="0.35">
      <c r="A181" s="17" t="s">
        <v>20</v>
      </c>
      <c r="B181" s="26" t="s">
        <v>21</v>
      </c>
      <c r="C181" s="19">
        <v>26</v>
      </c>
      <c r="D181" s="19">
        <v>25</v>
      </c>
      <c r="E181" s="21">
        <f t="shared" si="10"/>
        <v>96.15384615384616</v>
      </c>
    </row>
    <row r="182" spans="1:5" ht="15" thickBot="1" x14ac:dyDescent="0.35">
      <c r="A182" s="17" t="s">
        <v>22</v>
      </c>
      <c r="B182" s="26" t="s">
        <v>23</v>
      </c>
      <c r="C182" s="19">
        <v>20</v>
      </c>
      <c r="D182" s="19">
        <v>20</v>
      </c>
      <c r="E182" s="20">
        <f t="shared" si="10"/>
        <v>100</v>
      </c>
    </row>
    <row r="183" spans="1:5" ht="15" thickBot="1" x14ac:dyDescent="0.35">
      <c r="A183" s="17" t="s">
        <v>24</v>
      </c>
      <c r="B183" s="26" t="s">
        <v>25</v>
      </c>
      <c r="C183" s="19">
        <v>121</v>
      </c>
      <c r="D183" s="19">
        <v>114</v>
      </c>
      <c r="E183" s="21">
        <f t="shared" si="10"/>
        <v>94.214876033057848</v>
      </c>
    </row>
    <row r="184" spans="1:5" ht="15" thickBot="1" x14ac:dyDescent="0.35">
      <c r="A184" s="17" t="s">
        <v>26</v>
      </c>
      <c r="B184" s="26" t="s">
        <v>27</v>
      </c>
      <c r="C184" s="19">
        <v>34</v>
      </c>
      <c r="D184" s="19">
        <v>32</v>
      </c>
      <c r="E184" s="21">
        <f t="shared" si="10"/>
        <v>94.117647058823522</v>
      </c>
    </row>
    <row r="185" spans="1:5" ht="15" thickBot="1" x14ac:dyDescent="0.35">
      <c r="A185" s="17" t="s">
        <v>28</v>
      </c>
      <c r="B185" s="26" t="s">
        <v>29</v>
      </c>
      <c r="C185" s="19">
        <v>94</v>
      </c>
      <c r="D185" s="19">
        <v>91</v>
      </c>
      <c r="E185" s="21">
        <f t="shared" si="10"/>
        <v>96.808510638297875</v>
      </c>
    </row>
    <row r="186" spans="1:5" ht="42" thickBot="1" x14ac:dyDescent="0.35">
      <c r="A186" s="17" t="s">
        <v>30</v>
      </c>
      <c r="B186" s="26" t="s">
        <v>44</v>
      </c>
      <c r="C186" s="19">
        <v>125</v>
      </c>
      <c r="D186" s="19">
        <v>125</v>
      </c>
      <c r="E186" s="20">
        <f t="shared" si="10"/>
        <v>100</v>
      </c>
    </row>
    <row r="187" spans="1:5" ht="15" thickBot="1" x14ac:dyDescent="0.35">
      <c r="A187" s="17" t="s">
        <v>32</v>
      </c>
      <c r="B187" s="26" t="s">
        <v>33</v>
      </c>
      <c r="C187" s="19">
        <v>308</v>
      </c>
      <c r="D187" s="19">
        <v>308</v>
      </c>
      <c r="E187" s="20">
        <f t="shared" si="10"/>
        <v>100</v>
      </c>
    </row>
    <row r="188" spans="1:5" ht="15" thickBot="1" x14ac:dyDescent="0.35">
      <c r="A188" s="17" t="s">
        <v>34</v>
      </c>
      <c r="B188" s="26" t="s">
        <v>75</v>
      </c>
      <c r="C188" s="19">
        <v>7</v>
      </c>
      <c r="D188" s="19">
        <v>7</v>
      </c>
      <c r="E188" s="20">
        <f t="shared" si="10"/>
        <v>100</v>
      </c>
    </row>
    <row r="190" spans="1:5" ht="18.600000000000001" thickBot="1" x14ac:dyDescent="0.35">
      <c r="B190" s="1" t="s">
        <v>81</v>
      </c>
    </row>
    <row r="191" spans="1:5" ht="88.2" customHeight="1" thickBot="1" x14ac:dyDescent="0.35">
      <c r="A191" s="23" t="s">
        <v>1</v>
      </c>
      <c r="B191" s="24" t="s">
        <v>2</v>
      </c>
      <c r="C191" s="25" t="s">
        <v>60</v>
      </c>
      <c r="D191" s="25" t="s">
        <v>61</v>
      </c>
      <c r="E191" s="25" t="s">
        <v>7</v>
      </c>
    </row>
    <row r="192" spans="1:5" ht="15" thickBot="1" x14ac:dyDescent="0.35">
      <c r="A192" s="17" t="s">
        <v>8</v>
      </c>
      <c r="B192" s="26" t="s">
        <v>9</v>
      </c>
      <c r="C192" s="19">
        <v>388</v>
      </c>
      <c r="D192" s="19">
        <v>331</v>
      </c>
      <c r="E192" s="21">
        <f>(D192/C192)*100</f>
        <v>85.309278350515456</v>
      </c>
    </row>
    <row r="193" spans="1:5" ht="15" thickBot="1" x14ac:dyDescent="0.35">
      <c r="A193" s="17" t="s">
        <v>10</v>
      </c>
      <c r="B193" s="26" t="s">
        <v>11</v>
      </c>
      <c r="C193" s="19">
        <v>181</v>
      </c>
      <c r="D193" s="19">
        <v>152</v>
      </c>
      <c r="E193" s="21">
        <f t="shared" ref="E193:E205" si="11">(D193/C193)*100</f>
        <v>83.97790055248619</v>
      </c>
    </row>
    <row r="194" spans="1:5" ht="15" thickBot="1" x14ac:dyDescent="0.35">
      <c r="A194" s="17" t="s">
        <v>12</v>
      </c>
      <c r="B194" s="26" t="s">
        <v>13</v>
      </c>
      <c r="C194" s="19">
        <v>119</v>
      </c>
      <c r="D194" s="19">
        <v>116</v>
      </c>
      <c r="E194" s="21">
        <f t="shared" si="11"/>
        <v>97.47899159663865</v>
      </c>
    </row>
    <row r="195" spans="1:5" ht="15" thickBot="1" x14ac:dyDescent="0.35">
      <c r="A195" s="17" t="s">
        <v>14</v>
      </c>
      <c r="B195" s="26" t="s">
        <v>15</v>
      </c>
      <c r="C195" s="19">
        <v>70</v>
      </c>
      <c r="D195" s="19">
        <v>57</v>
      </c>
      <c r="E195" s="21">
        <f t="shared" si="11"/>
        <v>81.428571428571431</v>
      </c>
    </row>
    <row r="196" spans="1:5" ht="15" thickBot="1" x14ac:dyDescent="0.35">
      <c r="A196" s="17" t="s">
        <v>16</v>
      </c>
      <c r="B196" s="26" t="s">
        <v>17</v>
      </c>
      <c r="C196" s="19">
        <v>17</v>
      </c>
      <c r="D196" s="19">
        <v>10</v>
      </c>
      <c r="E196" s="21">
        <f t="shared" si="11"/>
        <v>58.82352941176471</v>
      </c>
    </row>
    <row r="197" spans="1:5" ht="15" thickBot="1" x14ac:dyDescent="0.35">
      <c r="A197" s="17" t="s">
        <v>18</v>
      </c>
      <c r="B197" s="26" t="s">
        <v>19</v>
      </c>
      <c r="C197" s="19">
        <v>24</v>
      </c>
      <c r="D197" s="19">
        <v>22</v>
      </c>
      <c r="E197" s="21">
        <f t="shared" si="11"/>
        <v>91.666666666666657</v>
      </c>
    </row>
    <row r="198" spans="1:5" ht="15" thickBot="1" x14ac:dyDescent="0.35">
      <c r="A198" s="17" t="s">
        <v>20</v>
      </c>
      <c r="B198" s="26" t="s">
        <v>21</v>
      </c>
      <c r="C198" s="19">
        <v>42</v>
      </c>
      <c r="D198" s="19">
        <v>32</v>
      </c>
      <c r="E198" s="21">
        <f t="shared" si="11"/>
        <v>76.19047619047619</v>
      </c>
    </row>
    <row r="199" spans="1:5" ht="15" thickBot="1" x14ac:dyDescent="0.35">
      <c r="A199" s="17" t="s">
        <v>22</v>
      </c>
      <c r="B199" s="26" t="s">
        <v>23</v>
      </c>
      <c r="C199" s="19">
        <v>28</v>
      </c>
      <c r="D199" s="19">
        <v>27</v>
      </c>
      <c r="E199" s="21">
        <f t="shared" si="11"/>
        <v>96.428571428571431</v>
      </c>
    </row>
    <row r="200" spans="1:5" ht="15" thickBot="1" x14ac:dyDescent="0.35">
      <c r="A200" s="17" t="s">
        <v>24</v>
      </c>
      <c r="B200" s="26" t="s">
        <v>25</v>
      </c>
      <c r="C200" s="19">
        <v>262</v>
      </c>
      <c r="D200" s="19">
        <v>233</v>
      </c>
      <c r="E200" s="21">
        <f t="shared" si="11"/>
        <v>88.931297709923669</v>
      </c>
    </row>
    <row r="201" spans="1:5" ht="15" thickBot="1" x14ac:dyDescent="0.35">
      <c r="A201" s="17" t="s">
        <v>26</v>
      </c>
      <c r="B201" s="26" t="s">
        <v>27</v>
      </c>
      <c r="C201" s="19">
        <v>62</v>
      </c>
      <c r="D201" s="19">
        <v>55</v>
      </c>
      <c r="E201" s="21">
        <f t="shared" si="11"/>
        <v>88.709677419354833</v>
      </c>
    </row>
    <row r="202" spans="1:5" ht="15" thickBot="1" x14ac:dyDescent="0.35">
      <c r="A202" s="17" t="s">
        <v>28</v>
      </c>
      <c r="B202" s="26" t="s">
        <v>29</v>
      </c>
      <c r="C202" s="19">
        <v>163</v>
      </c>
      <c r="D202" s="19">
        <v>137</v>
      </c>
      <c r="E202" s="21">
        <f t="shared" si="11"/>
        <v>84.049079754601223</v>
      </c>
    </row>
    <row r="203" spans="1:5" ht="42" thickBot="1" x14ac:dyDescent="0.35">
      <c r="A203" s="17" t="s">
        <v>30</v>
      </c>
      <c r="B203" s="26" t="s">
        <v>44</v>
      </c>
      <c r="C203" s="19">
        <v>223</v>
      </c>
      <c r="D203" s="19">
        <v>205</v>
      </c>
      <c r="E203" s="21">
        <f t="shared" si="11"/>
        <v>91.928251121076229</v>
      </c>
    </row>
    <row r="204" spans="1:5" ht="15" thickBot="1" x14ac:dyDescent="0.35">
      <c r="A204" s="17" t="s">
        <v>32</v>
      </c>
      <c r="B204" s="26" t="s">
        <v>33</v>
      </c>
      <c r="C204" s="19">
        <v>316</v>
      </c>
      <c r="D204" s="19">
        <v>316</v>
      </c>
      <c r="E204" s="20">
        <f t="shared" si="11"/>
        <v>100</v>
      </c>
    </row>
    <row r="205" spans="1:5" ht="15" thickBot="1" x14ac:dyDescent="0.35">
      <c r="A205" s="17" t="s">
        <v>34</v>
      </c>
      <c r="B205" s="26" t="s">
        <v>75</v>
      </c>
      <c r="C205" s="19">
        <v>12</v>
      </c>
      <c r="D205" s="19">
        <v>12</v>
      </c>
      <c r="E205" s="20">
        <f t="shared" si="11"/>
        <v>100</v>
      </c>
    </row>
    <row r="207" spans="1:5" ht="18.600000000000001" thickBot="1" x14ac:dyDescent="0.35">
      <c r="B207" s="1" t="s">
        <v>82</v>
      </c>
    </row>
    <row r="208" spans="1:5" ht="85.2" customHeight="1" thickBot="1" x14ac:dyDescent="0.35">
      <c r="A208" s="23" t="s">
        <v>1</v>
      </c>
      <c r="B208" s="24" t="s">
        <v>2</v>
      </c>
      <c r="C208" s="25" t="s">
        <v>60</v>
      </c>
      <c r="D208" s="25" t="s">
        <v>61</v>
      </c>
      <c r="E208" s="25" t="s">
        <v>7</v>
      </c>
    </row>
    <row r="209" spans="1:5" ht="15" thickBot="1" x14ac:dyDescent="0.35">
      <c r="A209" s="17" t="s">
        <v>8</v>
      </c>
      <c r="B209" s="26" t="s">
        <v>9</v>
      </c>
      <c r="C209" s="19">
        <v>388</v>
      </c>
      <c r="D209" s="19">
        <v>362</v>
      </c>
      <c r="E209" s="21">
        <f>(D209/C209)*100</f>
        <v>93.298969072164951</v>
      </c>
    </row>
    <row r="210" spans="1:5" ht="15" thickBot="1" x14ac:dyDescent="0.35">
      <c r="A210" s="17" t="s">
        <v>10</v>
      </c>
      <c r="B210" s="26" t="s">
        <v>11</v>
      </c>
      <c r="C210" s="19">
        <v>181</v>
      </c>
      <c r="D210" s="19">
        <v>170</v>
      </c>
      <c r="E210" s="21">
        <f t="shared" ref="E210:E222" si="12">(D210/C210)*100</f>
        <v>93.922651933701658</v>
      </c>
    </row>
    <row r="211" spans="1:5" ht="15" thickBot="1" x14ac:dyDescent="0.35">
      <c r="A211" s="17" t="s">
        <v>12</v>
      </c>
      <c r="B211" s="26" t="s">
        <v>13</v>
      </c>
      <c r="C211" s="19">
        <v>119</v>
      </c>
      <c r="D211" s="19">
        <v>117</v>
      </c>
      <c r="E211" s="21">
        <f t="shared" si="12"/>
        <v>98.319327731092429</v>
      </c>
    </row>
    <row r="212" spans="1:5" ht="15" thickBot="1" x14ac:dyDescent="0.35">
      <c r="A212" s="17" t="s">
        <v>14</v>
      </c>
      <c r="B212" s="26" t="s">
        <v>15</v>
      </c>
      <c r="C212" s="19">
        <v>70</v>
      </c>
      <c r="D212" s="19">
        <v>59</v>
      </c>
      <c r="E212" s="21">
        <f t="shared" si="12"/>
        <v>84.285714285714292</v>
      </c>
    </row>
    <row r="213" spans="1:5" ht="15" thickBot="1" x14ac:dyDescent="0.35">
      <c r="A213" s="17" t="s">
        <v>16</v>
      </c>
      <c r="B213" s="26" t="s">
        <v>17</v>
      </c>
      <c r="C213" s="19">
        <v>17</v>
      </c>
      <c r="D213" s="19">
        <v>17</v>
      </c>
      <c r="E213" s="20">
        <f t="shared" si="12"/>
        <v>100</v>
      </c>
    </row>
    <row r="214" spans="1:5" ht="15" thickBot="1" x14ac:dyDescent="0.35">
      <c r="A214" s="17" t="s">
        <v>18</v>
      </c>
      <c r="B214" s="26" t="s">
        <v>19</v>
      </c>
      <c r="C214" s="19">
        <v>24</v>
      </c>
      <c r="D214" s="19">
        <v>24</v>
      </c>
      <c r="E214" s="20">
        <f t="shared" si="12"/>
        <v>100</v>
      </c>
    </row>
    <row r="215" spans="1:5" ht="15" thickBot="1" x14ac:dyDescent="0.35">
      <c r="A215" s="17" t="s">
        <v>20</v>
      </c>
      <c r="B215" s="26" t="s">
        <v>21</v>
      </c>
      <c r="C215" s="19">
        <v>42</v>
      </c>
      <c r="D215" s="19">
        <v>39</v>
      </c>
      <c r="E215" s="21">
        <f t="shared" si="12"/>
        <v>92.857142857142861</v>
      </c>
    </row>
    <row r="216" spans="1:5" ht="15" thickBot="1" x14ac:dyDescent="0.35">
      <c r="A216" s="17" t="s">
        <v>22</v>
      </c>
      <c r="B216" s="26" t="s">
        <v>23</v>
      </c>
      <c r="C216" s="19">
        <v>28</v>
      </c>
      <c r="D216" s="19">
        <v>28</v>
      </c>
      <c r="E216" s="20">
        <f t="shared" si="12"/>
        <v>100</v>
      </c>
    </row>
    <row r="217" spans="1:5" ht="15" thickBot="1" x14ac:dyDescent="0.35">
      <c r="A217" s="17" t="s">
        <v>24</v>
      </c>
      <c r="B217" s="26" t="s">
        <v>25</v>
      </c>
      <c r="C217" s="19">
        <v>262</v>
      </c>
      <c r="D217" s="19">
        <v>250</v>
      </c>
      <c r="E217" s="21">
        <f t="shared" si="12"/>
        <v>95.419847328244273</v>
      </c>
    </row>
    <row r="218" spans="1:5" ht="15" thickBot="1" x14ac:dyDescent="0.35">
      <c r="A218" s="17" t="s">
        <v>26</v>
      </c>
      <c r="B218" s="26" t="s">
        <v>27</v>
      </c>
      <c r="C218" s="19">
        <v>62</v>
      </c>
      <c r="D218" s="19">
        <v>59</v>
      </c>
      <c r="E218" s="21">
        <f t="shared" si="12"/>
        <v>95.161290322580655</v>
      </c>
    </row>
    <row r="219" spans="1:5" ht="15" thickBot="1" x14ac:dyDescent="0.35">
      <c r="A219" s="17" t="s">
        <v>28</v>
      </c>
      <c r="B219" s="26" t="s">
        <v>29</v>
      </c>
      <c r="C219" s="19">
        <v>163</v>
      </c>
      <c r="D219" s="19">
        <v>158</v>
      </c>
      <c r="E219" s="21">
        <f t="shared" si="12"/>
        <v>96.932515337423311</v>
      </c>
    </row>
    <row r="220" spans="1:5" ht="42" thickBot="1" x14ac:dyDescent="0.35">
      <c r="A220" s="17" t="s">
        <v>30</v>
      </c>
      <c r="B220" s="26" t="s">
        <v>44</v>
      </c>
      <c r="C220" s="19">
        <v>223</v>
      </c>
      <c r="D220" s="19">
        <v>213</v>
      </c>
      <c r="E220" s="21">
        <f t="shared" si="12"/>
        <v>95.515695067264573</v>
      </c>
    </row>
    <row r="221" spans="1:5" ht="15" thickBot="1" x14ac:dyDescent="0.35">
      <c r="A221" s="17" t="s">
        <v>32</v>
      </c>
      <c r="B221" s="26" t="s">
        <v>33</v>
      </c>
      <c r="C221" s="19">
        <v>316</v>
      </c>
      <c r="D221" s="19">
        <v>316</v>
      </c>
      <c r="E221" s="20">
        <f t="shared" si="12"/>
        <v>100</v>
      </c>
    </row>
    <row r="222" spans="1:5" ht="15" thickBot="1" x14ac:dyDescent="0.35">
      <c r="A222" s="17" t="s">
        <v>34</v>
      </c>
      <c r="B222" s="26" t="s">
        <v>75</v>
      </c>
      <c r="C222" s="19">
        <v>12</v>
      </c>
      <c r="D222" s="19">
        <v>12</v>
      </c>
      <c r="E222" s="20">
        <f t="shared" si="12"/>
        <v>100</v>
      </c>
    </row>
    <row r="224" spans="1:5" ht="18.600000000000001" thickBot="1" x14ac:dyDescent="0.35">
      <c r="B224" s="1" t="s">
        <v>83</v>
      </c>
    </row>
    <row r="225" spans="1:5" ht="96.6" customHeight="1" thickBot="1" x14ac:dyDescent="0.35">
      <c r="A225" s="23" t="s">
        <v>1</v>
      </c>
      <c r="B225" s="24" t="s">
        <v>2</v>
      </c>
      <c r="C225" s="25" t="s">
        <v>60</v>
      </c>
      <c r="D225" s="25" t="s">
        <v>61</v>
      </c>
      <c r="E225" s="25" t="s">
        <v>7</v>
      </c>
    </row>
    <row r="226" spans="1:5" ht="15" thickBot="1" x14ac:dyDescent="0.35">
      <c r="A226" s="17" t="s">
        <v>8</v>
      </c>
      <c r="B226" s="26" t="s">
        <v>9</v>
      </c>
      <c r="C226" s="19">
        <v>388</v>
      </c>
      <c r="D226" s="19">
        <v>356</v>
      </c>
      <c r="E226" s="21">
        <f>(D226/C226)*100</f>
        <v>91.75257731958763</v>
      </c>
    </row>
    <row r="227" spans="1:5" ht="15" thickBot="1" x14ac:dyDescent="0.35">
      <c r="A227" s="17" t="s">
        <v>10</v>
      </c>
      <c r="B227" s="26" t="s">
        <v>11</v>
      </c>
      <c r="C227" s="19">
        <v>181</v>
      </c>
      <c r="D227" s="19">
        <v>169</v>
      </c>
      <c r="E227" s="21">
        <f t="shared" ref="E227:E239" si="13">(D227/C227)*100</f>
        <v>93.370165745856355</v>
      </c>
    </row>
    <row r="228" spans="1:5" ht="15" thickBot="1" x14ac:dyDescent="0.35">
      <c r="A228" s="17" t="s">
        <v>12</v>
      </c>
      <c r="B228" s="26" t="s">
        <v>13</v>
      </c>
      <c r="C228" s="19">
        <v>119</v>
      </c>
      <c r="D228" s="19">
        <v>119</v>
      </c>
      <c r="E228" s="20">
        <f t="shared" si="13"/>
        <v>100</v>
      </c>
    </row>
    <row r="229" spans="1:5" ht="15" thickBot="1" x14ac:dyDescent="0.35">
      <c r="A229" s="17" t="s">
        <v>14</v>
      </c>
      <c r="B229" s="26" t="s">
        <v>15</v>
      </c>
      <c r="C229" s="19">
        <v>70</v>
      </c>
      <c r="D229" s="19">
        <v>61</v>
      </c>
      <c r="E229" s="21">
        <f t="shared" si="13"/>
        <v>87.142857142857139</v>
      </c>
    </row>
    <row r="230" spans="1:5" ht="15" thickBot="1" x14ac:dyDescent="0.35">
      <c r="A230" s="17" t="s">
        <v>16</v>
      </c>
      <c r="B230" s="26" t="s">
        <v>17</v>
      </c>
      <c r="C230" s="19">
        <v>17</v>
      </c>
      <c r="D230" s="19">
        <v>14</v>
      </c>
      <c r="E230" s="21">
        <f t="shared" si="13"/>
        <v>82.35294117647058</v>
      </c>
    </row>
    <row r="231" spans="1:5" ht="15" thickBot="1" x14ac:dyDescent="0.35">
      <c r="A231" s="17" t="s">
        <v>18</v>
      </c>
      <c r="B231" s="26" t="s">
        <v>19</v>
      </c>
      <c r="C231" s="19">
        <v>24</v>
      </c>
      <c r="D231" s="19">
        <v>24</v>
      </c>
      <c r="E231" s="20">
        <f t="shared" si="13"/>
        <v>100</v>
      </c>
    </row>
    <row r="232" spans="1:5" ht="15" thickBot="1" x14ac:dyDescent="0.35">
      <c r="A232" s="17" t="s">
        <v>20</v>
      </c>
      <c r="B232" s="26" t="s">
        <v>21</v>
      </c>
      <c r="C232" s="19">
        <v>42</v>
      </c>
      <c r="D232" s="19">
        <v>39</v>
      </c>
      <c r="E232" s="21">
        <f t="shared" si="13"/>
        <v>92.857142857142861</v>
      </c>
    </row>
    <row r="233" spans="1:5" ht="15" thickBot="1" x14ac:dyDescent="0.35">
      <c r="A233" s="17" t="s">
        <v>22</v>
      </c>
      <c r="B233" s="26" t="s">
        <v>23</v>
      </c>
      <c r="C233" s="19">
        <v>28</v>
      </c>
      <c r="D233" s="19">
        <v>28</v>
      </c>
      <c r="E233" s="20">
        <f t="shared" si="13"/>
        <v>100</v>
      </c>
    </row>
    <row r="234" spans="1:5" ht="15" thickBot="1" x14ac:dyDescent="0.35">
      <c r="A234" s="17" t="s">
        <v>24</v>
      </c>
      <c r="B234" s="26" t="s">
        <v>25</v>
      </c>
      <c r="C234" s="19">
        <v>262</v>
      </c>
      <c r="D234" s="19">
        <v>240</v>
      </c>
      <c r="E234" s="21">
        <f t="shared" si="13"/>
        <v>91.603053435114504</v>
      </c>
    </row>
    <row r="235" spans="1:5" ht="15" thickBot="1" x14ac:dyDescent="0.35">
      <c r="A235" s="17" t="s">
        <v>26</v>
      </c>
      <c r="B235" s="26" t="s">
        <v>27</v>
      </c>
      <c r="C235" s="19">
        <v>62</v>
      </c>
      <c r="D235" s="19">
        <v>58</v>
      </c>
      <c r="E235" s="21">
        <f t="shared" si="13"/>
        <v>93.548387096774192</v>
      </c>
    </row>
    <row r="236" spans="1:5" ht="15" thickBot="1" x14ac:dyDescent="0.35">
      <c r="A236" s="17" t="s">
        <v>28</v>
      </c>
      <c r="B236" s="26" t="s">
        <v>29</v>
      </c>
      <c r="C236" s="19">
        <v>163</v>
      </c>
      <c r="D236" s="19">
        <v>152</v>
      </c>
      <c r="E236" s="21">
        <f t="shared" si="13"/>
        <v>93.251533742331276</v>
      </c>
    </row>
    <row r="237" spans="1:5" ht="42" thickBot="1" x14ac:dyDescent="0.35">
      <c r="A237" s="17" t="s">
        <v>30</v>
      </c>
      <c r="B237" s="26" t="s">
        <v>44</v>
      </c>
      <c r="C237" s="19">
        <v>223</v>
      </c>
      <c r="D237" s="19">
        <v>218</v>
      </c>
      <c r="E237" s="21">
        <f t="shared" si="13"/>
        <v>97.757847533632287</v>
      </c>
    </row>
    <row r="238" spans="1:5" ht="15" thickBot="1" x14ac:dyDescent="0.35">
      <c r="A238" s="17" t="s">
        <v>32</v>
      </c>
      <c r="B238" s="26" t="s">
        <v>33</v>
      </c>
      <c r="C238" s="19">
        <v>316</v>
      </c>
      <c r="D238" s="19">
        <v>316</v>
      </c>
      <c r="E238" s="20">
        <f t="shared" si="13"/>
        <v>100</v>
      </c>
    </row>
    <row r="239" spans="1:5" ht="15" thickBot="1" x14ac:dyDescent="0.35">
      <c r="A239" s="17" t="s">
        <v>34</v>
      </c>
      <c r="B239" s="26" t="s">
        <v>75</v>
      </c>
      <c r="C239" s="19">
        <v>12</v>
      </c>
      <c r="D239" s="19">
        <v>12</v>
      </c>
      <c r="E239" s="20">
        <f t="shared" si="13"/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abSelected="1" topLeftCell="B1" workbookViewId="0">
      <selection activeCell="H15" sqref="H15"/>
    </sheetView>
  </sheetViews>
  <sheetFormatPr defaultRowHeight="14.4" x14ac:dyDescent="0.3"/>
  <cols>
    <col min="2" max="2" width="26.88671875" customWidth="1"/>
  </cols>
  <sheetData>
    <row r="1" spans="1:22" ht="15" thickBot="1" x14ac:dyDescent="0.35">
      <c r="A1" s="38" t="s">
        <v>84</v>
      </c>
      <c r="B1" s="38" t="s">
        <v>85</v>
      </c>
      <c r="C1" s="38" t="s">
        <v>86</v>
      </c>
      <c r="D1" s="42" t="s">
        <v>87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3"/>
    </row>
    <row r="2" spans="1:22" ht="24" customHeight="1" thickBot="1" x14ac:dyDescent="0.35">
      <c r="A2" s="39"/>
      <c r="B2" s="39"/>
      <c r="C2" s="39"/>
      <c r="D2" s="42" t="s">
        <v>88</v>
      </c>
      <c r="E2" s="41"/>
      <c r="F2" s="41"/>
      <c r="G2" s="43"/>
      <c r="H2" s="42" t="s">
        <v>107</v>
      </c>
      <c r="I2" s="41"/>
      <c r="J2" s="43"/>
      <c r="K2" s="42" t="s">
        <v>89</v>
      </c>
      <c r="L2" s="41"/>
      <c r="M2" s="41"/>
      <c r="N2" s="43"/>
      <c r="O2" s="42" t="s">
        <v>90</v>
      </c>
      <c r="P2" s="41"/>
      <c r="Q2" s="41"/>
      <c r="R2" s="43"/>
      <c r="S2" s="42" t="s">
        <v>91</v>
      </c>
      <c r="T2" s="41"/>
      <c r="U2" s="41"/>
      <c r="V2" s="43"/>
    </row>
    <row r="3" spans="1:22" ht="15" thickBot="1" x14ac:dyDescent="0.35">
      <c r="A3" s="39"/>
      <c r="B3" s="39"/>
      <c r="C3" s="39"/>
      <c r="D3" s="34">
        <v>1</v>
      </c>
      <c r="E3" s="46" t="s">
        <v>93</v>
      </c>
      <c r="F3" s="46" t="s">
        <v>94</v>
      </c>
      <c r="G3" s="46" t="s">
        <v>95</v>
      </c>
      <c r="H3" s="46">
        <v>2</v>
      </c>
      <c r="I3" s="46" t="s">
        <v>96</v>
      </c>
      <c r="J3" s="46" t="s">
        <v>97</v>
      </c>
      <c r="K3" s="46">
        <v>3</v>
      </c>
      <c r="L3" s="46" t="s">
        <v>98</v>
      </c>
      <c r="M3" s="46" t="s">
        <v>99</v>
      </c>
      <c r="N3" s="46" t="s">
        <v>100</v>
      </c>
      <c r="O3" s="46">
        <v>4</v>
      </c>
      <c r="P3" s="46" t="s">
        <v>101</v>
      </c>
      <c r="Q3" s="46" t="s">
        <v>102</v>
      </c>
      <c r="R3" s="46" t="s">
        <v>103</v>
      </c>
      <c r="S3" s="46">
        <v>5</v>
      </c>
      <c r="T3" s="46" t="s">
        <v>104</v>
      </c>
      <c r="U3" s="46" t="s">
        <v>105</v>
      </c>
      <c r="V3" s="46" t="s">
        <v>106</v>
      </c>
    </row>
    <row r="4" spans="1:22" ht="15" thickBot="1" x14ac:dyDescent="0.35">
      <c r="A4" s="40"/>
      <c r="B4" s="40"/>
      <c r="C4" s="40"/>
      <c r="D4" s="34">
        <v>100</v>
      </c>
      <c r="E4" s="34">
        <v>30</v>
      </c>
      <c r="F4" s="34">
        <v>30</v>
      </c>
      <c r="G4" s="34">
        <v>40</v>
      </c>
      <c r="H4" s="34">
        <v>100</v>
      </c>
      <c r="I4" s="34">
        <v>50</v>
      </c>
      <c r="J4" s="34">
        <v>50</v>
      </c>
      <c r="K4" s="34">
        <v>100</v>
      </c>
      <c r="L4" s="34">
        <v>30</v>
      </c>
      <c r="M4" s="34">
        <v>40</v>
      </c>
      <c r="N4" s="34">
        <v>30</v>
      </c>
      <c r="O4" s="34">
        <v>100</v>
      </c>
      <c r="P4" s="34">
        <v>40</v>
      </c>
      <c r="Q4" s="34">
        <v>40</v>
      </c>
      <c r="R4" s="34">
        <v>20</v>
      </c>
      <c r="S4" s="34">
        <v>100</v>
      </c>
      <c r="T4" s="34">
        <v>30</v>
      </c>
      <c r="U4" s="34">
        <v>20</v>
      </c>
      <c r="V4" s="34">
        <v>50</v>
      </c>
    </row>
    <row r="5" spans="1:22" ht="15" thickBot="1" x14ac:dyDescent="0.35">
      <c r="A5" s="35" t="s">
        <v>8</v>
      </c>
      <c r="B5" s="36" t="s">
        <v>9</v>
      </c>
      <c r="C5" s="55">
        <f>(D5+H5+K5+O5+S5)/5</f>
        <v>88.753999999999991</v>
      </c>
      <c r="D5" s="55">
        <f>SUM(E5:G5)</f>
        <v>97.52000000000001</v>
      </c>
      <c r="E5" s="55">
        <f>E26*0.3</f>
        <v>29.759999999999998</v>
      </c>
      <c r="F5" s="37">
        <f>F26*0.3</f>
        <v>30</v>
      </c>
      <c r="G5" s="55">
        <f>G26*0.4</f>
        <v>37.760000000000005</v>
      </c>
      <c r="H5" s="55">
        <f>SUM(I5:J5)</f>
        <v>96</v>
      </c>
      <c r="I5" s="37">
        <f>I26*0.5</f>
        <v>50</v>
      </c>
      <c r="J5" s="55">
        <f>J26*0.5</f>
        <v>46</v>
      </c>
      <c r="K5" s="55">
        <f>SUM(L5:N5)</f>
        <v>68</v>
      </c>
      <c r="L5" s="37">
        <f>L26*0.3</f>
        <v>6</v>
      </c>
      <c r="M5" s="37">
        <f>M26*0.4</f>
        <v>32</v>
      </c>
      <c r="N5" s="55">
        <f>N26*0.3</f>
        <v>30</v>
      </c>
      <c r="O5" s="55">
        <f>SUM(P5:R5)</f>
        <v>92.100000000000009</v>
      </c>
      <c r="P5" s="55">
        <f>P26*0.4</f>
        <v>37.520000000000003</v>
      </c>
      <c r="Q5" s="55">
        <f>Q26*0.4</f>
        <v>34.96</v>
      </c>
      <c r="R5" s="55">
        <f>R26*0.2</f>
        <v>19.62</v>
      </c>
      <c r="S5" s="55">
        <f>SUM(T5:V5)</f>
        <v>90.15</v>
      </c>
      <c r="T5" s="55">
        <f>T26*0.3</f>
        <v>25.59</v>
      </c>
      <c r="U5" s="55">
        <f>U26*0.2</f>
        <v>18.66</v>
      </c>
      <c r="V5" s="55">
        <f>V26*0.5</f>
        <v>45.9</v>
      </c>
    </row>
    <row r="6" spans="1:22" ht="15" thickBot="1" x14ac:dyDescent="0.35">
      <c r="A6" s="35" t="s">
        <v>10</v>
      </c>
      <c r="B6" s="36" t="s">
        <v>11</v>
      </c>
      <c r="C6" s="55">
        <f t="shared" ref="C6:C18" si="0">(D6+H6+K6+O6+S6)/5</f>
        <v>91.906000000000006</v>
      </c>
      <c r="D6" s="55">
        <f t="shared" ref="D6:D18" si="1">SUM(E6:G6)</f>
        <v>97.52000000000001</v>
      </c>
      <c r="E6" s="55">
        <f t="shared" ref="E6:F18" si="2">E27*0.3</f>
        <v>29.759999999999998</v>
      </c>
      <c r="F6" s="37">
        <f t="shared" si="2"/>
        <v>30</v>
      </c>
      <c r="G6" s="55">
        <f t="shared" ref="G6:G18" si="3">G27*0.4</f>
        <v>37.760000000000005</v>
      </c>
      <c r="H6" s="55">
        <f t="shared" ref="H6:H18" si="4">SUM(I6:J6)</f>
        <v>98.05</v>
      </c>
      <c r="I6" s="37">
        <f t="shared" ref="I6:J18" si="5">I27*0.5</f>
        <v>50</v>
      </c>
      <c r="J6" s="55">
        <f t="shared" si="5"/>
        <v>48.05</v>
      </c>
      <c r="K6" s="55">
        <f t="shared" ref="K6:K18" si="6">SUM(L6:N6)</f>
        <v>78.319999999999993</v>
      </c>
      <c r="L6" s="37">
        <f t="shared" ref="L6:L18" si="7">L27*0.3</f>
        <v>18</v>
      </c>
      <c r="M6" s="37">
        <f t="shared" ref="M6:M18" si="8">M27*0.4</f>
        <v>32</v>
      </c>
      <c r="N6" s="55">
        <f t="shared" ref="N6:N18" si="9">N27*0.3</f>
        <v>28.32</v>
      </c>
      <c r="O6" s="55">
        <f t="shared" ref="O6:O18" si="10">SUM(P6:R6)</f>
        <v>94.960000000000008</v>
      </c>
      <c r="P6" s="55">
        <f t="shared" ref="P6:Q18" si="11">P27*0.4</f>
        <v>38</v>
      </c>
      <c r="Q6" s="55">
        <f t="shared" si="11"/>
        <v>37.119999999999997</v>
      </c>
      <c r="R6" s="55">
        <f t="shared" ref="R6:R18" si="12">R27*0.2</f>
        <v>19.840000000000003</v>
      </c>
      <c r="S6" s="55">
        <f t="shared" ref="S6:S18" si="13">SUM(T6:V6)</f>
        <v>90.68</v>
      </c>
      <c r="T6" s="55">
        <f t="shared" ref="T6:T18" si="14">T27*0.3</f>
        <v>25.2</v>
      </c>
      <c r="U6" s="55">
        <f t="shared" ref="U6:U18" si="15">U27*0.2</f>
        <v>18.78</v>
      </c>
      <c r="V6" s="55">
        <f t="shared" ref="V6:V18" si="16">V27*0.5</f>
        <v>46.7</v>
      </c>
    </row>
    <row r="7" spans="1:22" ht="15" thickBot="1" x14ac:dyDescent="0.35">
      <c r="A7" s="35" t="s">
        <v>12</v>
      </c>
      <c r="B7" s="36" t="s">
        <v>13</v>
      </c>
      <c r="C7" s="55">
        <f t="shared" si="0"/>
        <v>96.737999999999985</v>
      </c>
      <c r="D7" s="55">
        <f t="shared" si="1"/>
        <v>99.48</v>
      </c>
      <c r="E7" s="55">
        <f t="shared" si="2"/>
        <v>30</v>
      </c>
      <c r="F7" s="37">
        <f t="shared" si="2"/>
        <v>30</v>
      </c>
      <c r="G7" s="55">
        <f t="shared" si="3"/>
        <v>39.480000000000004</v>
      </c>
      <c r="H7" s="55">
        <f t="shared" si="4"/>
        <v>98.3</v>
      </c>
      <c r="I7" s="37">
        <f t="shared" si="5"/>
        <v>50</v>
      </c>
      <c r="J7" s="55">
        <f t="shared" si="5"/>
        <v>48.3</v>
      </c>
      <c r="K7" s="55">
        <f t="shared" si="6"/>
        <v>88</v>
      </c>
      <c r="L7" s="37">
        <f t="shared" si="7"/>
        <v>18</v>
      </c>
      <c r="M7" s="37">
        <f t="shared" si="8"/>
        <v>40</v>
      </c>
      <c r="N7" s="55">
        <f t="shared" si="9"/>
        <v>30</v>
      </c>
      <c r="O7" s="55">
        <f t="shared" si="10"/>
        <v>99</v>
      </c>
      <c r="P7" s="55">
        <f t="shared" si="11"/>
        <v>39.680000000000007</v>
      </c>
      <c r="Q7" s="55">
        <f t="shared" si="11"/>
        <v>39.32</v>
      </c>
      <c r="R7" s="55">
        <f t="shared" si="12"/>
        <v>20</v>
      </c>
      <c r="S7" s="55">
        <f t="shared" si="13"/>
        <v>98.91</v>
      </c>
      <c r="T7" s="55">
        <f t="shared" si="14"/>
        <v>29.25</v>
      </c>
      <c r="U7" s="55">
        <f t="shared" si="15"/>
        <v>19.66</v>
      </c>
      <c r="V7" s="55">
        <f t="shared" si="16"/>
        <v>50</v>
      </c>
    </row>
    <row r="8" spans="1:22" ht="15" thickBot="1" x14ac:dyDescent="0.35">
      <c r="A8" s="35" t="s">
        <v>14</v>
      </c>
      <c r="B8" s="36" t="s">
        <v>15</v>
      </c>
      <c r="C8" s="55">
        <f t="shared" si="0"/>
        <v>82.138000000000005</v>
      </c>
      <c r="D8" s="55">
        <f t="shared" si="1"/>
        <v>94.82</v>
      </c>
      <c r="E8" s="55">
        <f t="shared" si="2"/>
        <v>27.66</v>
      </c>
      <c r="F8" s="37">
        <f t="shared" si="2"/>
        <v>30</v>
      </c>
      <c r="G8" s="55">
        <f t="shared" si="3"/>
        <v>37.160000000000004</v>
      </c>
      <c r="H8" s="55">
        <f t="shared" si="4"/>
        <v>92.85</v>
      </c>
      <c r="I8" s="37">
        <f t="shared" si="5"/>
        <v>50</v>
      </c>
      <c r="J8" s="55">
        <f t="shared" si="5"/>
        <v>42.85</v>
      </c>
      <c r="K8" s="55">
        <f t="shared" si="6"/>
        <v>50.010000000000005</v>
      </c>
      <c r="L8" s="37">
        <f t="shared" si="7"/>
        <v>6</v>
      </c>
      <c r="M8" s="37">
        <f t="shared" si="8"/>
        <v>24</v>
      </c>
      <c r="N8" s="55">
        <f t="shared" si="9"/>
        <v>20.010000000000002</v>
      </c>
      <c r="O8" s="55">
        <f t="shared" si="10"/>
        <v>88.18</v>
      </c>
      <c r="P8" s="55">
        <f t="shared" si="11"/>
        <v>34.839999999999996</v>
      </c>
      <c r="Q8" s="55">
        <f t="shared" si="11"/>
        <v>33.72</v>
      </c>
      <c r="R8" s="55">
        <f t="shared" si="12"/>
        <v>19.62</v>
      </c>
      <c r="S8" s="55">
        <f t="shared" si="13"/>
        <v>84.83</v>
      </c>
      <c r="T8" s="55">
        <f t="shared" si="14"/>
        <v>24.42</v>
      </c>
      <c r="U8" s="55">
        <f t="shared" si="15"/>
        <v>16.86</v>
      </c>
      <c r="V8" s="55">
        <f t="shared" si="16"/>
        <v>43.55</v>
      </c>
    </row>
    <row r="9" spans="1:22" ht="15" thickBot="1" x14ac:dyDescent="0.35">
      <c r="A9" s="35" t="s">
        <v>16</v>
      </c>
      <c r="B9" s="36" t="s">
        <v>108</v>
      </c>
      <c r="C9" s="55">
        <f t="shared" si="0"/>
        <v>81.414000000000016</v>
      </c>
      <c r="D9" s="55">
        <f t="shared" si="1"/>
        <v>98</v>
      </c>
      <c r="E9" s="55">
        <f t="shared" si="2"/>
        <v>29.52</v>
      </c>
      <c r="F9" s="37">
        <f t="shared" si="2"/>
        <v>30</v>
      </c>
      <c r="G9" s="55">
        <f t="shared" si="3"/>
        <v>38.480000000000004</v>
      </c>
      <c r="H9" s="55">
        <f t="shared" si="4"/>
        <v>97.05</v>
      </c>
      <c r="I9" s="37">
        <f t="shared" si="5"/>
        <v>50</v>
      </c>
      <c r="J9" s="55">
        <f t="shared" si="5"/>
        <v>47.05</v>
      </c>
      <c r="K9" s="55">
        <f t="shared" si="6"/>
        <v>56</v>
      </c>
      <c r="L9" s="37">
        <f>L30*0.6</f>
        <v>24</v>
      </c>
      <c r="M9" s="37">
        <f t="shared" si="8"/>
        <v>32</v>
      </c>
      <c r="N9" s="55"/>
      <c r="O9" s="55">
        <f t="shared" si="10"/>
        <v>77.180000000000007</v>
      </c>
      <c r="P9" s="55">
        <f t="shared" si="11"/>
        <v>28.24</v>
      </c>
      <c r="Q9" s="55">
        <f t="shared" si="11"/>
        <v>30.6</v>
      </c>
      <c r="R9" s="55">
        <f t="shared" si="12"/>
        <v>18.34</v>
      </c>
      <c r="S9" s="55">
        <f t="shared" si="13"/>
        <v>78.84</v>
      </c>
      <c r="T9" s="55">
        <f t="shared" si="14"/>
        <v>17.639999999999997</v>
      </c>
      <c r="U9" s="55">
        <f t="shared" si="15"/>
        <v>20</v>
      </c>
      <c r="V9" s="55">
        <f t="shared" si="16"/>
        <v>41.2</v>
      </c>
    </row>
    <row r="10" spans="1:22" ht="15" thickBot="1" x14ac:dyDescent="0.35">
      <c r="A10" s="35" t="s">
        <v>18</v>
      </c>
      <c r="B10" s="36" t="s">
        <v>19</v>
      </c>
      <c r="C10" s="55">
        <f t="shared" si="0"/>
        <v>93.054000000000002</v>
      </c>
      <c r="D10" s="55">
        <f t="shared" si="1"/>
        <v>99.759999999999991</v>
      </c>
      <c r="E10" s="55">
        <f t="shared" si="2"/>
        <v>29.759999999999998</v>
      </c>
      <c r="F10" s="37">
        <f t="shared" si="2"/>
        <v>30</v>
      </c>
      <c r="G10" s="55">
        <f t="shared" si="3"/>
        <v>40</v>
      </c>
      <c r="H10" s="56">
        <f t="shared" si="4"/>
        <v>100</v>
      </c>
      <c r="I10" s="37">
        <f t="shared" si="5"/>
        <v>50</v>
      </c>
      <c r="J10" s="55">
        <f t="shared" si="5"/>
        <v>50</v>
      </c>
      <c r="K10" s="55">
        <f t="shared" si="6"/>
        <v>68</v>
      </c>
      <c r="L10" s="37">
        <f t="shared" si="7"/>
        <v>6</v>
      </c>
      <c r="M10" s="37">
        <f t="shared" si="8"/>
        <v>32</v>
      </c>
      <c r="N10" s="55">
        <f t="shared" si="9"/>
        <v>30</v>
      </c>
      <c r="O10" s="56">
        <f t="shared" si="10"/>
        <v>100</v>
      </c>
      <c r="P10" s="55">
        <f t="shared" si="11"/>
        <v>40</v>
      </c>
      <c r="Q10" s="55">
        <f t="shared" si="11"/>
        <v>40</v>
      </c>
      <c r="R10" s="55">
        <f t="shared" si="12"/>
        <v>20</v>
      </c>
      <c r="S10" s="55">
        <f t="shared" si="13"/>
        <v>97.51</v>
      </c>
      <c r="T10" s="55">
        <f t="shared" si="14"/>
        <v>27.51</v>
      </c>
      <c r="U10" s="55">
        <f t="shared" si="15"/>
        <v>20</v>
      </c>
      <c r="V10" s="55">
        <f t="shared" si="16"/>
        <v>50</v>
      </c>
    </row>
    <row r="11" spans="1:22" ht="15" thickBot="1" x14ac:dyDescent="0.35">
      <c r="A11" s="35" t="s">
        <v>20</v>
      </c>
      <c r="B11" s="36" t="s">
        <v>21</v>
      </c>
      <c r="C11" s="55">
        <f t="shared" si="0"/>
        <v>88.01400000000001</v>
      </c>
      <c r="D11" s="55">
        <f t="shared" si="1"/>
        <v>91.42</v>
      </c>
      <c r="E11" s="55">
        <f t="shared" si="2"/>
        <v>27.779999999999998</v>
      </c>
      <c r="F11" s="37">
        <f t="shared" si="2"/>
        <v>27</v>
      </c>
      <c r="G11" s="55">
        <f t="shared" si="3"/>
        <v>36.64</v>
      </c>
      <c r="H11" s="56">
        <f t="shared" si="4"/>
        <v>100</v>
      </c>
      <c r="I11" s="37">
        <f t="shared" si="5"/>
        <v>50</v>
      </c>
      <c r="J11" s="55">
        <f t="shared" si="5"/>
        <v>50</v>
      </c>
      <c r="K11" s="55">
        <f t="shared" si="6"/>
        <v>72</v>
      </c>
      <c r="L11" s="37">
        <f t="shared" si="7"/>
        <v>18</v>
      </c>
      <c r="M11" s="37">
        <f t="shared" si="8"/>
        <v>24</v>
      </c>
      <c r="N11" s="55">
        <f t="shared" si="9"/>
        <v>30</v>
      </c>
      <c r="O11" s="55">
        <f t="shared" si="10"/>
        <v>88.760000000000019</v>
      </c>
      <c r="P11" s="55">
        <f t="shared" si="11"/>
        <v>36.200000000000003</v>
      </c>
      <c r="Q11" s="55">
        <f t="shared" si="11"/>
        <v>33.32</v>
      </c>
      <c r="R11" s="55">
        <f t="shared" si="12"/>
        <v>19.240000000000002</v>
      </c>
      <c r="S11" s="55">
        <f t="shared" si="13"/>
        <v>87.89</v>
      </c>
      <c r="T11" s="55">
        <f t="shared" si="14"/>
        <v>22.86</v>
      </c>
      <c r="U11" s="55">
        <f t="shared" si="15"/>
        <v>18.580000000000002</v>
      </c>
      <c r="V11" s="55">
        <f t="shared" si="16"/>
        <v>46.45</v>
      </c>
    </row>
    <row r="12" spans="1:22" ht="15" thickBot="1" x14ac:dyDescent="0.35">
      <c r="A12" s="35" t="s">
        <v>22</v>
      </c>
      <c r="B12" s="36" t="s">
        <v>23</v>
      </c>
      <c r="C12" s="55">
        <f t="shared" si="0"/>
        <v>93.68</v>
      </c>
      <c r="D12" s="55">
        <f t="shared" si="1"/>
        <v>93.77000000000001</v>
      </c>
      <c r="E12" s="55">
        <f t="shared" si="2"/>
        <v>29.25</v>
      </c>
      <c r="F12" s="37">
        <f t="shared" si="2"/>
        <v>27</v>
      </c>
      <c r="G12" s="55">
        <f t="shared" si="3"/>
        <v>37.520000000000003</v>
      </c>
      <c r="H12" s="56">
        <f t="shared" si="4"/>
        <v>100</v>
      </c>
      <c r="I12" s="37">
        <f t="shared" si="5"/>
        <v>50</v>
      </c>
      <c r="J12" s="55">
        <f t="shared" si="5"/>
        <v>50</v>
      </c>
      <c r="K12" s="55">
        <f t="shared" si="6"/>
        <v>75.710000000000008</v>
      </c>
      <c r="L12" s="37">
        <f t="shared" si="7"/>
        <v>18</v>
      </c>
      <c r="M12" s="37">
        <f t="shared" si="8"/>
        <v>32</v>
      </c>
      <c r="N12" s="55">
        <f t="shared" si="9"/>
        <v>25.71</v>
      </c>
      <c r="O12" s="56">
        <f t="shared" si="10"/>
        <v>100</v>
      </c>
      <c r="P12" s="55">
        <f t="shared" si="11"/>
        <v>40</v>
      </c>
      <c r="Q12" s="55">
        <f t="shared" si="11"/>
        <v>40</v>
      </c>
      <c r="R12" s="55">
        <f t="shared" si="12"/>
        <v>20</v>
      </c>
      <c r="S12" s="55">
        <f t="shared" si="13"/>
        <v>98.92</v>
      </c>
      <c r="T12" s="55">
        <f t="shared" si="14"/>
        <v>28.92</v>
      </c>
      <c r="U12" s="55">
        <f t="shared" si="15"/>
        <v>20</v>
      </c>
      <c r="V12" s="55">
        <f t="shared" si="16"/>
        <v>50</v>
      </c>
    </row>
    <row r="13" spans="1:22" ht="15" thickBot="1" x14ac:dyDescent="0.35">
      <c r="A13" s="35" t="s">
        <v>24</v>
      </c>
      <c r="B13" s="36" t="s">
        <v>25</v>
      </c>
      <c r="C13" s="55">
        <f t="shared" si="0"/>
        <v>92.25200000000001</v>
      </c>
      <c r="D13" s="55">
        <f t="shared" si="1"/>
        <v>95.33</v>
      </c>
      <c r="E13" s="55">
        <f t="shared" si="2"/>
        <v>28.77</v>
      </c>
      <c r="F13" s="37">
        <f t="shared" si="2"/>
        <v>30</v>
      </c>
      <c r="G13" s="55">
        <f t="shared" si="3"/>
        <v>36.56</v>
      </c>
      <c r="H13" s="55">
        <f t="shared" si="4"/>
        <v>94.1</v>
      </c>
      <c r="I13" s="37">
        <f t="shared" si="5"/>
        <v>50</v>
      </c>
      <c r="J13" s="55">
        <f t="shared" si="5"/>
        <v>44.1</v>
      </c>
      <c r="K13" s="55">
        <f t="shared" si="6"/>
        <v>88</v>
      </c>
      <c r="L13" s="37">
        <f t="shared" si="7"/>
        <v>18</v>
      </c>
      <c r="M13" s="37">
        <f t="shared" si="8"/>
        <v>40</v>
      </c>
      <c r="N13" s="55">
        <f t="shared" si="9"/>
        <v>30</v>
      </c>
      <c r="O13" s="55">
        <f t="shared" si="10"/>
        <v>92.28</v>
      </c>
      <c r="P13" s="55">
        <f t="shared" si="11"/>
        <v>37.56</v>
      </c>
      <c r="Q13" s="55">
        <f t="shared" si="11"/>
        <v>35.880000000000003</v>
      </c>
      <c r="R13" s="55">
        <f t="shared" si="12"/>
        <v>18.84</v>
      </c>
      <c r="S13" s="55">
        <f t="shared" si="13"/>
        <v>91.55</v>
      </c>
      <c r="T13" s="55">
        <f t="shared" si="14"/>
        <v>26.67</v>
      </c>
      <c r="U13" s="55">
        <f t="shared" si="15"/>
        <v>19.080000000000002</v>
      </c>
      <c r="V13" s="55">
        <f t="shared" si="16"/>
        <v>45.8</v>
      </c>
    </row>
    <row r="14" spans="1:22" ht="15" thickBot="1" x14ac:dyDescent="0.35">
      <c r="A14" s="35" t="s">
        <v>26</v>
      </c>
      <c r="B14" s="36" t="s">
        <v>27</v>
      </c>
      <c r="C14" s="55">
        <f t="shared" si="0"/>
        <v>89.804000000000002</v>
      </c>
      <c r="D14" s="55">
        <f t="shared" si="1"/>
        <v>99.009999999999991</v>
      </c>
      <c r="E14" s="55">
        <f t="shared" si="2"/>
        <v>29.009999999999998</v>
      </c>
      <c r="F14" s="37">
        <f t="shared" si="2"/>
        <v>30</v>
      </c>
      <c r="G14" s="55">
        <f t="shared" si="3"/>
        <v>40</v>
      </c>
      <c r="H14" s="55">
        <f t="shared" si="4"/>
        <v>95.95</v>
      </c>
      <c r="I14" s="37">
        <f t="shared" si="5"/>
        <v>50</v>
      </c>
      <c r="J14" s="55">
        <f t="shared" si="5"/>
        <v>45.95</v>
      </c>
      <c r="K14" s="55">
        <f t="shared" si="6"/>
        <v>68</v>
      </c>
      <c r="L14" s="37">
        <f t="shared" si="7"/>
        <v>6</v>
      </c>
      <c r="M14" s="37">
        <f t="shared" si="8"/>
        <v>32</v>
      </c>
      <c r="N14" s="55">
        <f t="shared" si="9"/>
        <v>30</v>
      </c>
      <c r="O14" s="55">
        <f t="shared" si="10"/>
        <v>93.66</v>
      </c>
      <c r="P14" s="55">
        <f t="shared" si="11"/>
        <v>36.760000000000005</v>
      </c>
      <c r="Q14" s="55">
        <f t="shared" si="11"/>
        <v>38.080000000000005</v>
      </c>
      <c r="R14" s="55">
        <f t="shared" si="12"/>
        <v>18.82</v>
      </c>
      <c r="S14" s="55">
        <f t="shared" si="13"/>
        <v>92.4</v>
      </c>
      <c r="T14" s="55">
        <f t="shared" si="14"/>
        <v>26.61</v>
      </c>
      <c r="U14" s="55">
        <f t="shared" si="15"/>
        <v>19.040000000000003</v>
      </c>
      <c r="V14" s="55">
        <f t="shared" si="16"/>
        <v>46.75</v>
      </c>
    </row>
    <row r="15" spans="1:22" ht="15" thickBot="1" x14ac:dyDescent="0.35">
      <c r="A15" s="35" t="s">
        <v>28</v>
      </c>
      <c r="B15" s="36" t="s">
        <v>29</v>
      </c>
      <c r="C15" s="55">
        <f t="shared" si="0"/>
        <v>86.58</v>
      </c>
      <c r="D15" s="55">
        <f t="shared" si="1"/>
        <v>99.12</v>
      </c>
      <c r="E15" s="55">
        <f t="shared" si="2"/>
        <v>30</v>
      </c>
      <c r="F15" s="37">
        <f t="shared" si="2"/>
        <v>30</v>
      </c>
      <c r="G15" s="55">
        <f t="shared" si="3"/>
        <v>39.120000000000005</v>
      </c>
      <c r="H15" s="55">
        <f t="shared" si="4"/>
        <v>99.4</v>
      </c>
      <c r="I15" s="37">
        <f t="shared" si="5"/>
        <v>50</v>
      </c>
      <c r="J15" s="55">
        <f t="shared" si="5"/>
        <v>49.4</v>
      </c>
      <c r="K15" s="55">
        <f t="shared" si="6"/>
        <v>47.71</v>
      </c>
      <c r="L15" s="37">
        <f t="shared" si="7"/>
        <v>6</v>
      </c>
      <c r="M15" s="37">
        <f t="shared" si="8"/>
        <v>16</v>
      </c>
      <c r="N15" s="55">
        <f t="shared" si="9"/>
        <v>25.71</v>
      </c>
      <c r="O15" s="55">
        <f t="shared" si="10"/>
        <v>95.440000000000012</v>
      </c>
      <c r="P15" s="55">
        <f t="shared" si="11"/>
        <v>38.28</v>
      </c>
      <c r="Q15" s="55">
        <f t="shared" si="11"/>
        <v>37.800000000000004</v>
      </c>
      <c r="R15" s="55">
        <f t="shared" si="12"/>
        <v>19.36</v>
      </c>
      <c r="S15" s="55">
        <f t="shared" si="13"/>
        <v>91.22999999999999</v>
      </c>
      <c r="T15" s="55">
        <f t="shared" si="14"/>
        <v>25.2</v>
      </c>
      <c r="U15" s="55">
        <f t="shared" si="15"/>
        <v>19.380000000000003</v>
      </c>
      <c r="V15" s="55">
        <f t="shared" si="16"/>
        <v>46.65</v>
      </c>
    </row>
    <row r="16" spans="1:22" ht="21" thickBot="1" x14ac:dyDescent="0.35">
      <c r="A16" s="35" t="s">
        <v>30</v>
      </c>
      <c r="B16" s="36" t="s">
        <v>44</v>
      </c>
      <c r="C16" s="55">
        <f t="shared" si="0"/>
        <v>94.356000000000009</v>
      </c>
      <c r="D16" s="55">
        <f t="shared" si="1"/>
        <v>98.09</v>
      </c>
      <c r="E16" s="55">
        <f t="shared" si="2"/>
        <v>28.77</v>
      </c>
      <c r="F16" s="37">
        <f t="shared" si="2"/>
        <v>30</v>
      </c>
      <c r="G16" s="55">
        <f t="shared" si="3"/>
        <v>39.32</v>
      </c>
      <c r="H16" s="55">
        <f t="shared" si="4"/>
        <v>97.75</v>
      </c>
      <c r="I16" s="37">
        <f t="shared" si="5"/>
        <v>50</v>
      </c>
      <c r="J16" s="55">
        <f t="shared" si="5"/>
        <v>47.75</v>
      </c>
      <c r="K16" s="55">
        <f t="shared" si="6"/>
        <v>83.41</v>
      </c>
      <c r="L16" s="37">
        <f t="shared" si="7"/>
        <v>24</v>
      </c>
      <c r="M16" s="37">
        <f t="shared" si="8"/>
        <v>40</v>
      </c>
      <c r="N16" s="55">
        <f t="shared" si="9"/>
        <v>19.41</v>
      </c>
      <c r="O16" s="55">
        <f t="shared" si="10"/>
        <v>96.960000000000008</v>
      </c>
      <c r="P16" s="55">
        <f t="shared" si="11"/>
        <v>38.92</v>
      </c>
      <c r="Q16" s="55">
        <f t="shared" si="11"/>
        <v>38.04</v>
      </c>
      <c r="R16" s="55">
        <f t="shared" si="12"/>
        <v>20</v>
      </c>
      <c r="S16" s="55">
        <f t="shared" si="13"/>
        <v>95.57</v>
      </c>
      <c r="T16" s="55">
        <f t="shared" si="14"/>
        <v>27.57</v>
      </c>
      <c r="U16" s="55">
        <f t="shared" si="15"/>
        <v>19.100000000000001</v>
      </c>
      <c r="V16" s="55">
        <f t="shared" si="16"/>
        <v>48.9</v>
      </c>
    </row>
    <row r="17" spans="1:22" ht="15" thickBot="1" x14ac:dyDescent="0.35">
      <c r="A17" s="35" t="s">
        <v>32</v>
      </c>
      <c r="B17" s="36" t="s">
        <v>33</v>
      </c>
      <c r="C17" s="55">
        <f t="shared" si="0"/>
        <v>94.75800000000001</v>
      </c>
      <c r="D17" s="55">
        <f t="shared" si="1"/>
        <v>98.02</v>
      </c>
      <c r="E17" s="55">
        <f t="shared" si="2"/>
        <v>28.02</v>
      </c>
      <c r="F17" s="37">
        <f t="shared" si="2"/>
        <v>30</v>
      </c>
      <c r="G17" s="55">
        <f t="shared" si="3"/>
        <v>40</v>
      </c>
      <c r="H17" s="55">
        <f t="shared" si="4"/>
        <v>99.85</v>
      </c>
      <c r="I17" s="37">
        <f t="shared" si="5"/>
        <v>50</v>
      </c>
      <c r="J17" s="55">
        <f t="shared" si="5"/>
        <v>49.85</v>
      </c>
      <c r="K17" s="55">
        <f t="shared" si="6"/>
        <v>75.92</v>
      </c>
      <c r="L17" s="37">
        <f t="shared" si="7"/>
        <v>18</v>
      </c>
      <c r="M17" s="37">
        <f t="shared" si="8"/>
        <v>32</v>
      </c>
      <c r="N17" s="55">
        <f t="shared" si="9"/>
        <v>25.92</v>
      </c>
      <c r="O17" s="56">
        <f t="shared" si="10"/>
        <v>100</v>
      </c>
      <c r="P17" s="55">
        <f t="shared" si="11"/>
        <v>40</v>
      </c>
      <c r="Q17" s="55">
        <f t="shared" si="11"/>
        <v>40</v>
      </c>
      <c r="R17" s="55">
        <f t="shared" si="12"/>
        <v>20</v>
      </c>
      <c r="S17" s="56">
        <f t="shared" si="13"/>
        <v>100</v>
      </c>
      <c r="T17" s="55">
        <f t="shared" si="14"/>
        <v>30</v>
      </c>
      <c r="U17" s="55">
        <f t="shared" si="15"/>
        <v>20</v>
      </c>
      <c r="V17" s="55">
        <f t="shared" si="16"/>
        <v>50</v>
      </c>
    </row>
    <row r="18" spans="1:22" ht="15" thickBot="1" x14ac:dyDescent="0.35">
      <c r="A18" s="35" t="s">
        <v>34</v>
      </c>
      <c r="B18" s="36" t="s">
        <v>75</v>
      </c>
      <c r="C18" s="55">
        <f t="shared" si="0"/>
        <v>95.472000000000008</v>
      </c>
      <c r="D18" s="55">
        <f t="shared" si="1"/>
        <v>96.68</v>
      </c>
      <c r="E18" s="55">
        <f t="shared" si="2"/>
        <v>29.52</v>
      </c>
      <c r="F18" s="37">
        <f t="shared" si="2"/>
        <v>30</v>
      </c>
      <c r="G18" s="55">
        <f t="shared" si="3"/>
        <v>37.160000000000004</v>
      </c>
      <c r="H18" s="55">
        <f t="shared" si="4"/>
        <v>90</v>
      </c>
      <c r="I18" s="37">
        <f t="shared" si="5"/>
        <v>40</v>
      </c>
      <c r="J18" s="55">
        <f t="shared" si="5"/>
        <v>50</v>
      </c>
      <c r="K18" s="55">
        <f t="shared" si="6"/>
        <v>94</v>
      </c>
      <c r="L18" s="37">
        <f t="shared" si="7"/>
        <v>24</v>
      </c>
      <c r="M18" s="37">
        <f t="shared" si="8"/>
        <v>40</v>
      </c>
      <c r="N18" s="55">
        <f t="shared" si="9"/>
        <v>30</v>
      </c>
      <c r="O18" s="55">
        <f t="shared" si="10"/>
        <v>96.68</v>
      </c>
      <c r="P18" s="55">
        <f t="shared" si="11"/>
        <v>40</v>
      </c>
      <c r="Q18" s="55">
        <f t="shared" si="11"/>
        <v>36.68</v>
      </c>
      <c r="R18" s="55">
        <f t="shared" si="12"/>
        <v>20</v>
      </c>
      <c r="S18" s="56">
        <f t="shared" si="13"/>
        <v>100</v>
      </c>
      <c r="T18" s="55">
        <f t="shared" si="14"/>
        <v>30</v>
      </c>
      <c r="U18" s="55">
        <f t="shared" si="15"/>
        <v>20</v>
      </c>
      <c r="V18" s="55">
        <f t="shared" si="16"/>
        <v>50</v>
      </c>
    </row>
    <row r="19" spans="1:22" ht="18" customHeight="1" x14ac:dyDescent="0.3">
      <c r="A19" s="33"/>
      <c r="B19" s="44" t="s">
        <v>92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</row>
    <row r="20" spans="1:22" ht="18" customHeight="1" x14ac:dyDescent="0.3">
      <c r="A20" s="33"/>
      <c r="B20" s="45" t="s">
        <v>110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</row>
    <row r="21" spans="1:22" ht="15" thickBot="1" x14ac:dyDescent="0.35"/>
    <row r="22" spans="1:22" ht="15" thickBot="1" x14ac:dyDescent="0.35">
      <c r="A22" s="38" t="s">
        <v>84</v>
      </c>
      <c r="B22" s="38" t="s">
        <v>85</v>
      </c>
      <c r="C22" s="38" t="s">
        <v>86</v>
      </c>
      <c r="D22" s="42" t="s">
        <v>87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3"/>
    </row>
    <row r="23" spans="1:22" ht="28.8" customHeight="1" thickBot="1" x14ac:dyDescent="0.35">
      <c r="A23" s="39"/>
      <c r="B23" s="39"/>
      <c r="C23" s="39"/>
      <c r="D23" s="42" t="s">
        <v>88</v>
      </c>
      <c r="E23" s="41"/>
      <c r="F23" s="41"/>
      <c r="G23" s="43"/>
      <c r="H23" s="42" t="s">
        <v>107</v>
      </c>
      <c r="I23" s="41"/>
      <c r="J23" s="43"/>
      <c r="K23" s="42" t="s">
        <v>89</v>
      </c>
      <c r="L23" s="41"/>
      <c r="M23" s="41"/>
      <c r="N23" s="43"/>
      <c r="O23" s="42" t="s">
        <v>90</v>
      </c>
      <c r="P23" s="41"/>
      <c r="Q23" s="41"/>
      <c r="R23" s="43"/>
      <c r="S23" s="42" t="s">
        <v>91</v>
      </c>
      <c r="T23" s="41"/>
      <c r="U23" s="41"/>
      <c r="V23" s="43"/>
    </row>
    <row r="24" spans="1:22" ht="15" thickBot="1" x14ac:dyDescent="0.35">
      <c r="A24" s="39"/>
      <c r="B24" s="39"/>
      <c r="C24" s="39"/>
      <c r="D24" s="34">
        <v>1</v>
      </c>
      <c r="E24" s="46" t="s">
        <v>93</v>
      </c>
      <c r="F24" s="46" t="s">
        <v>94</v>
      </c>
      <c r="G24" s="46" t="s">
        <v>95</v>
      </c>
      <c r="H24" s="46">
        <v>2</v>
      </c>
      <c r="I24" s="46" t="s">
        <v>96</v>
      </c>
      <c r="J24" s="46" t="s">
        <v>97</v>
      </c>
      <c r="K24" s="46">
        <v>3</v>
      </c>
      <c r="L24" s="46" t="s">
        <v>98</v>
      </c>
      <c r="M24" s="46" t="s">
        <v>99</v>
      </c>
      <c r="N24" s="46" t="s">
        <v>100</v>
      </c>
      <c r="O24" s="46">
        <v>4</v>
      </c>
      <c r="P24" s="46" t="s">
        <v>101</v>
      </c>
      <c r="Q24" s="46" t="s">
        <v>102</v>
      </c>
      <c r="R24" s="46" t="s">
        <v>103</v>
      </c>
      <c r="S24" s="46">
        <v>5</v>
      </c>
      <c r="T24" s="46" t="s">
        <v>104</v>
      </c>
      <c r="U24" s="46" t="s">
        <v>105</v>
      </c>
      <c r="V24" s="46" t="s">
        <v>106</v>
      </c>
    </row>
    <row r="25" spans="1:22" ht="15" thickBot="1" x14ac:dyDescent="0.35">
      <c r="A25" s="40"/>
      <c r="B25" s="40"/>
      <c r="C25" s="40"/>
      <c r="D25" s="34">
        <v>100</v>
      </c>
      <c r="E25" s="34">
        <v>30</v>
      </c>
      <c r="F25" s="34">
        <v>30</v>
      </c>
      <c r="G25" s="34">
        <v>40</v>
      </c>
      <c r="H25" s="34">
        <v>100</v>
      </c>
      <c r="I25" s="34">
        <v>50</v>
      </c>
      <c r="J25" s="34">
        <v>50</v>
      </c>
      <c r="K25" s="34">
        <v>100</v>
      </c>
      <c r="L25" s="34">
        <v>30</v>
      </c>
      <c r="M25" s="34">
        <v>40</v>
      </c>
      <c r="N25" s="34">
        <v>30</v>
      </c>
      <c r="O25" s="34">
        <v>100</v>
      </c>
      <c r="P25" s="34">
        <v>40</v>
      </c>
      <c r="Q25" s="34">
        <v>40</v>
      </c>
      <c r="R25" s="34">
        <v>20</v>
      </c>
      <c r="S25" s="34">
        <v>100</v>
      </c>
      <c r="T25" s="34">
        <v>30</v>
      </c>
      <c r="U25" s="34">
        <v>20</v>
      </c>
      <c r="V25" s="34">
        <v>50</v>
      </c>
    </row>
    <row r="26" spans="1:22" ht="15" thickBot="1" x14ac:dyDescent="0.35">
      <c r="A26" s="35" t="s">
        <v>8</v>
      </c>
      <c r="B26" s="36" t="s">
        <v>9</v>
      </c>
      <c r="C26" s="37"/>
      <c r="D26" s="37"/>
      <c r="E26" s="47">
        <v>99.2</v>
      </c>
      <c r="F26" s="49">
        <v>100</v>
      </c>
      <c r="G26" s="51">
        <v>94.4</v>
      </c>
      <c r="H26" s="37"/>
      <c r="I26" s="49">
        <v>100</v>
      </c>
      <c r="J26" s="53">
        <v>92</v>
      </c>
      <c r="K26" s="37"/>
      <c r="L26" s="49">
        <v>20</v>
      </c>
      <c r="M26" s="51">
        <v>80</v>
      </c>
      <c r="N26" s="51">
        <v>100</v>
      </c>
      <c r="O26" s="37"/>
      <c r="P26" s="51">
        <v>93.8</v>
      </c>
      <c r="Q26" s="51">
        <v>87.4</v>
      </c>
      <c r="R26" s="51">
        <v>98.1</v>
      </c>
      <c r="S26" s="37"/>
      <c r="T26" s="51">
        <v>85.3</v>
      </c>
      <c r="U26" s="51">
        <v>93.3</v>
      </c>
      <c r="V26" s="51">
        <v>91.8</v>
      </c>
    </row>
    <row r="27" spans="1:22" ht="15" thickBot="1" x14ac:dyDescent="0.35">
      <c r="A27" s="35" t="s">
        <v>10</v>
      </c>
      <c r="B27" s="36" t="s">
        <v>11</v>
      </c>
      <c r="C27" s="37"/>
      <c r="D27" s="37"/>
      <c r="E27" s="48">
        <v>99.2</v>
      </c>
      <c r="F27" s="50">
        <v>100</v>
      </c>
      <c r="G27" s="52">
        <v>94.4</v>
      </c>
      <c r="H27" s="37"/>
      <c r="I27" s="50">
        <v>100</v>
      </c>
      <c r="J27" s="54">
        <v>96.1</v>
      </c>
      <c r="K27" s="37"/>
      <c r="L27" s="50">
        <v>60</v>
      </c>
      <c r="M27" s="52">
        <v>80</v>
      </c>
      <c r="N27" s="52">
        <v>94.4</v>
      </c>
      <c r="O27" s="37"/>
      <c r="P27" s="52">
        <v>95</v>
      </c>
      <c r="Q27" s="52">
        <v>92.8</v>
      </c>
      <c r="R27" s="52">
        <v>99.2</v>
      </c>
      <c r="S27" s="37"/>
      <c r="T27" s="52">
        <v>84</v>
      </c>
      <c r="U27" s="52">
        <v>93.9</v>
      </c>
      <c r="V27" s="52">
        <v>93.4</v>
      </c>
    </row>
    <row r="28" spans="1:22" ht="15" thickBot="1" x14ac:dyDescent="0.35">
      <c r="A28" s="35" t="s">
        <v>12</v>
      </c>
      <c r="B28" s="36" t="s">
        <v>13</v>
      </c>
      <c r="C28" s="37"/>
      <c r="D28" s="37"/>
      <c r="E28" s="48">
        <v>100</v>
      </c>
      <c r="F28" s="50">
        <v>100</v>
      </c>
      <c r="G28" s="52">
        <v>98.7</v>
      </c>
      <c r="H28" s="37"/>
      <c r="I28" s="50">
        <v>100</v>
      </c>
      <c r="J28" s="54">
        <v>96.6</v>
      </c>
      <c r="K28" s="37"/>
      <c r="L28" s="50">
        <v>60</v>
      </c>
      <c r="M28" s="52">
        <v>100</v>
      </c>
      <c r="N28" s="52">
        <v>100</v>
      </c>
      <c r="O28" s="37"/>
      <c r="P28" s="52">
        <v>99.2</v>
      </c>
      <c r="Q28" s="52">
        <v>98.3</v>
      </c>
      <c r="R28" s="52">
        <v>100</v>
      </c>
      <c r="S28" s="37"/>
      <c r="T28" s="52">
        <v>97.5</v>
      </c>
      <c r="U28" s="52">
        <v>98.3</v>
      </c>
      <c r="V28" s="52">
        <v>100</v>
      </c>
    </row>
    <row r="29" spans="1:22" ht="15" thickBot="1" x14ac:dyDescent="0.35">
      <c r="A29" s="35" t="s">
        <v>14</v>
      </c>
      <c r="B29" s="36" t="s">
        <v>15</v>
      </c>
      <c r="C29" s="37"/>
      <c r="D29" s="37"/>
      <c r="E29" s="48">
        <v>92.2</v>
      </c>
      <c r="F29" s="50">
        <v>100</v>
      </c>
      <c r="G29" s="52">
        <v>92.9</v>
      </c>
      <c r="H29" s="37"/>
      <c r="I29" s="50">
        <v>100</v>
      </c>
      <c r="J29" s="54">
        <v>85.7</v>
      </c>
      <c r="K29" s="37"/>
      <c r="L29" s="50">
        <v>20</v>
      </c>
      <c r="M29" s="52">
        <v>60</v>
      </c>
      <c r="N29" s="52">
        <v>66.7</v>
      </c>
      <c r="O29" s="37"/>
      <c r="P29" s="52">
        <v>87.1</v>
      </c>
      <c r="Q29" s="52">
        <v>84.3</v>
      </c>
      <c r="R29" s="52">
        <v>98.1</v>
      </c>
      <c r="S29" s="37"/>
      <c r="T29" s="52">
        <v>81.400000000000006</v>
      </c>
      <c r="U29" s="52">
        <v>84.3</v>
      </c>
      <c r="V29" s="52">
        <v>87.1</v>
      </c>
    </row>
    <row r="30" spans="1:22" ht="15" thickBot="1" x14ac:dyDescent="0.35">
      <c r="A30" s="35" t="s">
        <v>16</v>
      </c>
      <c r="B30" s="36" t="s">
        <v>17</v>
      </c>
      <c r="C30" s="37"/>
      <c r="D30" s="37"/>
      <c r="E30" s="48">
        <v>98.4</v>
      </c>
      <c r="F30" s="50">
        <v>100</v>
      </c>
      <c r="G30" s="52">
        <v>96.2</v>
      </c>
      <c r="H30" s="37"/>
      <c r="I30" s="50">
        <v>100</v>
      </c>
      <c r="J30" s="54">
        <v>94.1</v>
      </c>
      <c r="K30" s="37"/>
      <c r="L30" s="50">
        <v>40</v>
      </c>
      <c r="M30" s="52">
        <v>80</v>
      </c>
      <c r="N30" s="52"/>
      <c r="O30" s="37"/>
      <c r="P30" s="52">
        <v>70.599999999999994</v>
      </c>
      <c r="Q30" s="52">
        <v>76.5</v>
      </c>
      <c r="R30" s="52">
        <v>91.7</v>
      </c>
      <c r="S30" s="37"/>
      <c r="T30" s="52">
        <v>58.8</v>
      </c>
      <c r="U30" s="52">
        <v>100</v>
      </c>
      <c r="V30" s="52">
        <v>82.4</v>
      </c>
    </row>
    <row r="31" spans="1:22" ht="15" thickBot="1" x14ac:dyDescent="0.35">
      <c r="A31" s="35" t="s">
        <v>18</v>
      </c>
      <c r="B31" s="36" t="s">
        <v>19</v>
      </c>
      <c r="C31" s="37"/>
      <c r="D31" s="37"/>
      <c r="E31" s="48">
        <v>99.2</v>
      </c>
      <c r="F31" s="50">
        <v>100</v>
      </c>
      <c r="G31" s="52">
        <v>100</v>
      </c>
      <c r="H31" s="37"/>
      <c r="I31" s="50">
        <v>100</v>
      </c>
      <c r="J31" s="54">
        <v>100</v>
      </c>
      <c r="K31" s="37"/>
      <c r="L31" s="50">
        <v>20</v>
      </c>
      <c r="M31" s="52">
        <v>80</v>
      </c>
      <c r="N31" s="52">
        <v>100</v>
      </c>
      <c r="O31" s="37"/>
      <c r="P31" s="52">
        <v>100</v>
      </c>
      <c r="Q31" s="52">
        <v>100</v>
      </c>
      <c r="R31" s="52">
        <v>100</v>
      </c>
      <c r="S31" s="37"/>
      <c r="T31" s="52">
        <v>91.7</v>
      </c>
      <c r="U31" s="52">
        <v>100</v>
      </c>
      <c r="V31" s="52">
        <v>100</v>
      </c>
    </row>
    <row r="32" spans="1:22" ht="15" thickBot="1" x14ac:dyDescent="0.35">
      <c r="A32" s="35" t="s">
        <v>20</v>
      </c>
      <c r="B32" s="36" t="s">
        <v>21</v>
      </c>
      <c r="C32" s="37"/>
      <c r="D32" s="37"/>
      <c r="E32" s="48">
        <v>92.6</v>
      </c>
      <c r="F32" s="50">
        <v>90</v>
      </c>
      <c r="G32" s="52">
        <v>91.6</v>
      </c>
      <c r="H32" s="37"/>
      <c r="I32" s="50">
        <v>100</v>
      </c>
      <c r="J32" s="54">
        <v>100</v>
      </c>
      <c r="K32" s="37"/>
      <c r="L32" s="50">
        <v>60</v>
      </c>
      <c r="M32" s="52">
        <v>60</v>
      </c>
      <c r="N32" s="52">
        <v>100</v>
      </c>
      <c r="O32" s="37"/>
      <c r="P32" s="52">
        <v>90.5</v>
      </c>
      <c r="Q32" s="52">
        <v>83.3</v>
      </c>
      <c r="R32" s="52">
        <v>96.2</v>
      </c>
      <c r="S32" s="37"/>
      <c r="T32" s="52">
        <v>76.2</v>
      </c>
      <c r="U32" s="52">
        <v>92.9</v>
      </c>
      <c r="V32" s="52">
        <v>92.9</v>
      </c>
    </row>
    <row r="33" spans="1:22" ht="15" thickBot="1" x14ac:dyDescent="0.35">
      <c r="A33" s="35" t="s">
        <v>22</v>
      </c>
      <c r="B33" s="36" t="s">
        <v>23</v>
      </c>
      <c r="C33" s="37"/>
      <c r="D33" s="37"/>
      <c r="E33" s="48">
        <v>97.5</v>
      </c>
      <c r="F33" s="50">
        <v>90</v>
      </c>
      <c r="G33" s="52">
        <v>93.8</v>
      </c>
      <c r="H33" s="37"/>
      <c r="I33" s="50">
        <v>100</v>
      </c>
      <c r="J33" s="54">
        <v>100</v>
      </c>
      <c r="K33" s="37"/>
      <c r="L33" s="50">
        <v>60</v>
      </c>
      <c r="M33" s="52">
        <v>80</v>
      </c>
      <c r="N33" s="52">
        <v>85.7</v>
      </c>
      <c r="O33" s="37"/>
      <c r="P33" s="52">
        <v>100</v>
      </c>
      <c r="Q33" s="52">
        <v>100</v>
      </c>
      <c r="R33" s="52">
        <v>100</v>
      </c>
      <c r="S33" s="37"/>
      <c r="T33" s="52">
        <v>96.4</v>
      </c>
      <c r="U33" s="52">
        <v>100</v>
      </c>
      <c r="V33" s="52">
        <v>100</v>
      </c>
    </row>
    <row r="34" spans="1:22" ht="15" thickBot="1" x14ac:dyDescent="0.35">
      <c r="A34" s="35" t="s">
        <v>24</v>
      </c>
      <c r="B34" s="36" t="s">
        <v>25</v>
      </c>
      <c r="C34" s="37"/>
      <c r="D34" s="37"/>
      <c r="E34" s="48">
        <v>95.9</v>
      </c>
      <c r="F34" s="50">
        <v>100</v>
      </c>
      <c r="G34" s="52">
        <v>91.4</v>
      </c>
      <c r="H34" s="37"/>
      <c r="I34" s="50">
        <v>100</v>
      </c>
      <c r="J34" s="54">
        <v>88.2</v>
      </c>
      <c r="K34" s="37"/>
      <c r="L34" s="50">
        <v>60</v>
      </c>
      <c r="M34" s="52">
        <v>100</v>
      </c>
      <c r="N34" s="52">
        <v>100</v>
      </c>
      <c r="O34" s="37"/>
      <c r="P34" s="52">
        <v>93.9</v>
      </c>
      <c r="Q34" s="52">
        <v>89.7</v>
      </c>
      <c r="R34" s="52">
        <v>94.2</v>
      </c>
      <c r="S34" s="37"/>
      <c r="T34" s="52">
        <v>88.9</v>
      </c>
      <c r="U34" s="52">
        <v>95.4</v>
      </c>
      <c r="V34" s="52">
        <v>91.6</v>
      </c>
    </row>
    <row r="35" spans="1:22" ht="15" thickBot="1" x14ac:dyDescent="0.35">
      <c r="A35" s="35" t="s">
        <v>26</v>
      </c>
      <c r="B35" s="36" t="s">
        <v>27</v>
      </c>
      <c r="C35" s="37"/>
      <c r="D35" s="37"/>
      <c r="E35" s="48">
        <v>96.7</v>
      </c>
      <c r="F35" s="50">
        <v>100</v>
      </c>
      <c r="G35" s="52">
        <v>100</v>
      </c>
      <c r="H35" s="37"/>
      <c r="I35" s="50">
        <v>100</v>
      </c>
      <c r="J35" s="54">
        <v>91.9</v>
      </c>
      <c r="K35" s="37"/>
      <c r="L35" s="50">
        <v>20</v>
      </c>
      <c r="M35" s="52">
        <v>80</v>
      </c>
      <c r="N35" s="52">
        <v>100</v>
      </c>
      <c r="O35" s="37"/>
      <c r="P35" s="52">
        <v>91.9</v>
      </c>
      <c r="Q35" s="52">
        <v>95.2</v>
      </c>
      <c r="R35" s="52">
        <v>94.1</v>
      </c>
      <c r="S35" s="37"/>
      <c r="T35" s="52">
        <v>88.7</v>
      </c>
      <c r="U35" s="52">
        <v>95.2</v>
      </c>
      <c r="V35" s="52">
        <v>93.5</v>
      </c>
    </row>
    <row r="36" spans="1:22" ht="15" thickBot="1" x14ac:dyDescent="0.35">
      <c r="A36" s="35" t="s">
        <v>28</v>
      </c>
      <c r="B36" s="36" t="s">
        <v>29</v>
      </c>
      <c r="C36" s="37"/>
      <c r="D36" s="37"/>
      <c r="E36" s="48">
        <v>100</v>
      </c>
      <c r="F36" s="50">
        <v>100</v>
      </c>
      <c r="G36" s="52">
        <v>97.8</v>
      </c>
      <c r="H36" s="37"/>
      <c r="I36" s="50">
        <v>100</v>
      </c>
      <c r="J36" s="54">
        <v>98.8</v>
      </c>
      <c r="K36" s="37"/>
      <c r="L36" s="50">
        <v>20</v>
      </c>
      <c r="M36" s="52">
        <v>40</v>
      </c>
      <c r="N36" s="52">
        <v>85.7</v>
      </c>
      <c r="O36" s="37"/>
      <c r="P36" s="52">
        <v>95.7</v>
      </c>
      <c r="Q36" s="52">
        <v>94.5</v>
      </c>
      <c r="R36" s="52">
        <v>96.8</v>
      </c>
      <c r="S36" s="37"/>
      <c r="T36" s="52">
        <v>84</v>
      </c>
      <c r="U36" s="52">
        <v>96.9</v>
      </c>
      <c r="V36" s="52">
        <v>93.3</v>
      </c>
    </row>
    <row r="37" spans="1:22" ht="21" thickBot="1" x14ac:dyDescent="0.35">
      <c r="A37" s="35" t="s">
        <v>30</v>
      </c>
      <c r="B37" s="36" t="s">
        <v>44</v>
      </c>
      <c r="C37" s="37"/>
      <c r="D37" s="37"/>
      <c r="E37" s="48">
        <v>95.9</v>
      </c>
      <c r="F37" s="50">
        <v>100</v>
      </c>
      <c r="G37" s="52">
        <v>98.3</v>
      </c>
      <c r="H37" s="37"/>
      <c r="I37" s="50">
        <v>100</v>
      </c>
      <c r="J37" s="54">
        <v>95.5</v>
      </c>
      <c r="K37" s="37"/>
      <c r="L37" s="50">
        <v>80</v>
      </c>
      <c r="M37" s="52">
        <v>100</v>
      </c>
      <c r="N37" s="52">
        <v>64.7</v>
      </c>
      <c r="O37" s="37"/>
      <c r="P37" s="52">
        <v>97.3</v>
      </c>
      <c r="Q37" s="52">
        <v>95.1</v>
      </c>
      <c r="R37" s="52">
        <v>100</v>
      </c>
      <c r="S37" s="37"/>
      <c r="T37" s="52">
        <v>91.9</v>
      </c>
      <c r="U37" s="52">
        <v>95.5</v>
      </c>
      <c r="V37" s="52">
        <v>97.8</v>
      </c>
    </row>
    <row r="38" spans="1:22" ht="15" thickBot="1" x14ac:dyDescent="0.35">
      <c r="A38" s="35" t="s">
        <v>32</v>
      </c>
      <c r="B38" s="36" t="s">
        <v>33</v>
      </c>
      <c r="C38" s="37"/>
      <c r="D38" s="37"/>
      <c r="E38" s="48">
        <v>93.4</v>
      </c>
      <c r="F38" s="50">
        <v>100</v>
      </c>
      <c r="G38" s="52">
        <v>100</v>
      </c>
      <c r="H38" s="37"/>
      <c r="I38" s="50">
        <v>100</v>
      </c>
      <c r="J38" s="54">
        <v>99.7</v>
      </c>
      <c r="K38" s="37"/>
      <c r="L38" s="50">
        <v>60</v>
      </c>
      <c r="M38" s="52">
        <v>80</v>
      </c>
      <c r="N38" s="52">
        <v>86.4</v>
      </c>
      <c r="O38" s="37"/>
      <c r="P38" s="52">
        <v>100</v>
      </c>
      <c r="Q38" s="52">
        <v>100</v>
      </c>
      <c r="R38" s="52">
        <v>100</v>
      </c>
      <c r="S38" s="37"/>
      <c r="T38" s="52">
        <v>100</v>
      </c>
      <c r="U38" s="52">
        <v>100</v>
      </c>
      <c r="V38" s="52">
        <v>100</v>
      </c>
    </row>
    <row r="39" spans="1:22" ht="15" thickBot="1" x14ac:dyDescent="0.35">
      <c r="A39" s="35" t="s">
        <v>34</v>
      </c>
      <c r="B39" s="36" t="s">
        <v>75</v>
      </c>
      <c r="C39" s="37"/>
      <c r="D39" s="37"/>
      <c r="E39" s="48">
        <v>98.4</v>
      </c>
      <c r="F39" s="50">
        <v>100</v>
      </c>
      <c r="G39" s="52">
        <v>92.9</v>
      </c>
      <c r="H39" s="37"/>
      <c r="I39" s="50">
        <v>80</v>
      </c>
      <c r="J39" s="54">
        <v>100</v>
      </c>
      <c r="K39" s="37"/>
      <c r="L39" s="50">
        <v>80</v>
      </c>
      <c r="M39" s="52">
        <v>100</v>
      </c>
      <c r="N39" s="52">
        <v>100</v>
      </c>
      <c r="O39" s="37"/>
      <c r="P39" s="52">
        <v>100</v>
      </c>
      <c r="Q39" s="52">
        <v>91.7</v>
      </c>
      <c r="R39" s="52">
        <v>100</v>
      </c>
      <c r="S39" s="37"/>
      <c r="T39" s="52">
        <v>100</v>
      </c>
      <c r="U39" s="52">
        <v>100</v>
      </c>
      <c r="V39" s="52">
        <v>100</v>
      </c>
    </row>
    <row r="41" spans="1:22" x14ac:dyDescent="0.3">
      <c r="B41" s="57" t="s">
        <v>109</v>
      </c>
      <c r="C41" s="58">
        <f>AVERAGE(C5:C18)</f>
        <v>90.637142857142848</v>
      </c>
    </row>
  </sheetData>
  <mergeCells count="20">
    <mergeCell ref="A22:A25"/>
    <mergeCell ref="B19:V19"/>
    <mergeCell ref="B20:V20"/>
    <mergeCell ref="B22:B25"/>
    <mergeCell ref="C22:C25"/>
    <mergeCell ref="D22:V22"/>
    <mergeCell ref="D23:G23"/>
    <mergeCell ref="H23:J23"/>
    <mergeCell ref="K23:N23"/>
    <mergeCell ref="O23:R23"/>
    <mergeCell ref="S23:V23"/>
    <mergeCell ref="A1:A4"/>
    <mergeCell ref="B1:B4"/>
    <mergeCell ref="C1:C4"/>
    <mergeCell ref="D1:V1"/>
    <mergeCell ref="D2:G2"/>
    <mergeCell ref="H2:J2"/>
    <mergeCell ref="K2:N2"/>
    <mergeCell ref="O2:R2"/>
    <mergeCell ref="S2: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баллов</vt:lpstr>
      <vt:lpstr>рейтинг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2022-11-22T20:26:28Z</dcterms:modified>
</cp:coreProperties>
</file>