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480" windowHeight="6495"/>
  </bookViews>
  <sheets>
    <sheet name="таблица №6" sheetId="3" r:id="rId1"/>
    <sheet name="таблица7" sheetId="4" r:id="rId2"/>
  </sheets>
  <calcPr calcId="114210"/>
</workbook>
</file>

<file path=xl/calcChain.xml><?xml version="1.0" encoding="utf-8"?>
<calcChain xmlns="http://schemas.openxmlformats.org/spreadsheetml/2006/main">
  <c r="J51" i="3"/>
  <c r="K51"/>
  <c r="L51"/>
  <c r="J18"/>
  <c r="T74" i="4"/>
  <c r="T73"/>
  <c r="T71"/>
  <c r="T70"/>
  <c r="T69"/>
  <c r="T68"/>
  <c r="T67"/>
  <c r="T66"/>
  <c r="T65"/>
  <c r="T64"/>
  <c r="S62"/>
  <c r="R62"/>
  <c r="O62"/>
  <c r="N62"/>
  <c r="Q62"/>
  <c r="P62"/>
  <c r="S61"/>
  <c r="S60"/>
  <c r="R61"/>
  <c r="R60"/>
  <c r="Q61"/>
  <c r="P61"/>
  <c r="O61"/>
  <c r="O60"/>
  <c r="N61"/>
  <c r="N60"/>
  <c r="Q60"/>
  <c r="P60"/>
  <c r="T59"/>
  <c r="T58"/>
  <c r="T57"/>
  <c r="T56"/>
  <c r="T55"/>
  <c r="T54"/>
  <c r="T53"/>
  <c r="T52"/>
  <c r="S51"/>
  <c r="R51"/>
  <c r="Q51"/>
  <c r="P51"/>
  <c r="O51"/>
  <c r="N51"/>
  <c r="S50"/>
  <c r="R50"/>
  <c r="Q50"/>
  <c r="Q49"/>
  <c r="P50"/>
  <c r="P49"/>
  <c r="O50"/>
  <c r="N50"/>
  <c r="S49"/>
  <c r="R49"/>
  <c r="O49"/>
  <c r="N49"/>
  <c r="T48"/>
  <c r="T47"/>
  <c r="T46"/>
  <c r="T45"/>
  <c r="T44"/>
  <c r="T43"/>
  <c r="S42"/>
  <c r="R42"/>
  <c r="Q42"/>
  <c r="P42"/>
  <c r="O42"/>
  <c r="N42"/>
  <c r="S41"/>
  <c r="R41"/>
  <c r="Q41"/>
  <c r="Q40"/>
  <c r="P41"/>
  <c r="O41"/>
  <c r="N41"/>
  <c r="R40"/>
  <c r="P40"/>
  <c r="T39"/>
  <c r="T38"/>
  <c r="T37"/>
  <c r="T36"/>
  <c r="T34"/>
  <c r="T33"/>
  <c r="T32"/>
  <c r="T30"/>
  <c r="S29"/>
  <c r="R29"/>
  <c r="Q29"/>
  <c r="P29"/>
  <c r="O29"/>
  <c r="N29"/>
  <c r="S28"/>
  <c r="R28"/>
  <c r="Q28"/>
  <c r="P28"/>
  <c r="P27"/>
  <c r="O28"/>
  <c r="N28"/>
  <c r="S27"/>
  <c r="R27"/>
  <c r="T26"/>
  <c r="T25"/>
  <c r="T24"/>
  <c r="T23"/>
  <c r="T22"/>
  <c r="T21"/>
  <c r="T20"/>
  <c r="T19"/>
  <c r="S18"/>
  <c r="R18"/>
  <c r="Q18"/>
  <c r="Q15"/>
  <c r="P18"/>
  <c r="P15"/>
  <c r="O18"/>
  <c r="N18"/>
  <c r="S17"/>
  <c r="R17"/>
  <c r="R16"/>
  <c r="Q17"/>
  <c r="Q16"/>
  <c r="P17"/>
  <c r="P14"/>
  <c r="O17"/>
  <c r="N17"/>
  <c r="N16"/>
  <c r="S16"/>
  <c r="P16"/>
  <c r="O16"/>
  <c r="S14"/>
  <c r="O14"/>
  <c r="P74" i="3"/>
  <c r="P73"/>
  <c r="P72"/>
  <c r="P71"/>
  <c r="P70"/>
  <c r="P69"/>
  <c r="P68"/>
  <c r="P67"/>
  <c r="P66"/>
  <c r="P65"/>
  <c r="P64"/>
  <c r="O62"/>
  <c r="N62"/>
  <c r="N60"/>
  <c r="K62"/>
  <c r="J62"/>
  <c r="J60"/>
  <c r="M62"/>
  <c r="L62"/>
  <c r="O61"/>
  <c r="N61"/>
  <c r="M61"/>
  <c r="M60"/>
  <c r="L61"/>
  <c r="L60"/>
  <c r="K61"/>
  <c r="J61"/>
  <c r="P59"/>
  <c r="P58"/>
  <c r="P57"/>
  <c r="P56"/>
  <c r="P55"/>
  <c r="P54"/>
  <c r="P53"/>
  <c r="P52"/>
  <c r="O51"/>
  <c r="N51"/>
  <c r="M51"/>
  <c r="K49"/>
  <c r="O50"/>
  <c r="N50"/>
  <c r="M50"/>
  <c r="M49"/>
  <c r="L50"/>
  <c r="K50"/>
  <c r="J50"/>
  <c r="O49"/>
  <c r="L49"/>
  <c r="P48"/>
  <c r="P47"/>
  <c r="P46"/>
  <c r="P45"/>
  <c r="P44"/>
  <c r="O42"/>
  <c r="N42"/>
  <c r="M42"/>
  <c r="L42"/>
  <c r="L40"/>
  <c r="K42"/>
  <c r="K40"/>
  <c r="J42"/>
  <c r="O41"/>
  <c r="N41"/>
  <c r="M41"/>
  <c r="L41"/>
  <c r="K41"/>
  <c r="J41"/>
  <c r="O40"/>
  <c r="P39"/>
  <c r="P38"/>
  <c r="P36"/>
  <c r="P35"/>
  <c r="P34"/>
  <c r="P33"/>
  <c r="P32"/>
  <c r="P31"/>
  <c r="P30"/>
  <c r="O29"/>
  <c r="N29"/>
  <c r="M29"/>
  <c r="L29"/>
  <c r="L27"/>
  <c r="K29"/>
  <c r="J29"/>
  <c r="O28"/>
  <c r="N28"/>
  <c r="N27"/>
  <c r="M28"/>
  <c r="L28"/>
  <c r="K28"/>
  <c r="J28"/>
  <c r="P26"/>
  <c r="P25"/>
  <c r="P24"/>
  <c r="P23"/>
  <c r="P22"/>
  <c r="P21"/>
  <c r="P20"/>
  <c r="P19"/>
  <c r="O18"/>
  <c r="N18"/>
  <c r="M18"/>
  <c r="L18"/>
  <c r="K18"/>
  <c r="O17"/>
  <c r="N17"/>
  <c r="M17"/>
  <c r="L17"/>
  <c r="K17"/>
  <c r="J17"/>
  <c r="N40" i="4"/>
  <c r="R15"/>
  <c r="S15"/>
  <c r="N15"/>
  <c r="Q14"/>
  <c r="M40" i="3"/>
  <c r="N40"/>
  <c r="J40"/>
  <c r="J15"/>
  <c r="J27"/>
  <c r="L16"/>
  <c r="O16"/>
  <c r="K16"/>
  <c r="N15"/>
  <c r="M15"/>
  <c r="M27"/>
  <c r="K60"/>
  <c r="O60"/>
  <c r="L15"/>
  <c r="K14"/>
  <c r="J49"/>
  <c r="N49"/>
  <c r="P49"/>
  <c r="T16" i="4"/>
  <c r="R13"/>
  <c r="P13"/>
  <c r="O15"/>
  <c r="T29"/>
  <c r="T42"/>
  <c r="O40"/>
  <c r="T41"/>
  <c r="T50"/>
  <c r="O27"/>
  <c r="J16" i="3"/>
  <c r="J13"/>
  <c r="O14"/>
  <c r="K15"/>
  <c r="K27"/>
  <c r="N14" i="4"/>
  <c r="R14"/>
  <c r="T18"/>
  <c r="Q27"/>
  <c r="Q13"/>
  <c r="M14" i="3"/>
  <c r="M16"/>
  <c r="L13"/>
  <c r="T17" i="4"/>
  <c r="N27"/>
  <c r="N13"/>
  <c r="T28"/>
  <c r="T49"/>
  <c r="T51"/>
  <c r="T61"/>
  <c r="T60"/>
  <c r="T62"/>
  <c r="T63"/>
  <c r="S40"/>
  <c r="P18" i="3"/>
  <c r="P29"/>
  <c r="P17"/>
  <c r="P28"/>
  <c r="P40"/>
  <c r="P41"/>
  <c r="P42"/>
  <c r="P50"/>
  <c r="P51"/>
  <c r="P60"/>
  <c r="P61"/>
  <c r="P62"/>
  <c r="P63"/>
  <c r="K13"/>
  <c r="J14"/>
  <c r="L14"/>
  <c r="N14"/>
  <c r="O15"/>
  <c r="N16"/>
  <c r="N13"/>
  <c r="O27"/>
  <c r="P27"/>
  <c r="T15" i="4"/>
  <c r="T27"/>
  <c r="T14"/>
  <c r="M13" i="3"/>
  <c r="P15"/>
  <c r="O13" i="4"/>
  <c r="T40"/>
  <c r="S13"/>
  <c r="P14" i="3"/>
  <c r="P16"/>
  <c r="O13"/>
  <c r="T13" i="4"/>
  <c r="P13" i="3"/>
</calcChain>
</file>

<file path=xl/sharedStrings.xml><?xml version="1.0" encoding="utf-8"?>
<sst xmlns="http://schemas.openxmlformats.org/spreadsheetml/2006/main" count="628" uniqueCount="154">
  <si>
    <t>Код аналитической программной классификации</t>
  </si>
  <si>
    <t>Наименование муниципальной программы, подпрограммы, основного мероприятия, мероприятия</t>
  </si>
  <si>
    <t>МП</t>
  </si>
  <si>
    <t>Пп</t>
  </si>
  <si>
    <t>ОМ</t>
  </si>
  <si>
    <t>М</t>
  </si>
  <si>
    <t>ГРБС</t>
  </si>
  <si>
    <t xml:space="preserve">РЗ </t>
  </si>
  <si>
    <t>ПР</t>
  </si>
  <si>
    <t>ЦС</t>
  </si>
  <si>
    <t>ВР</t>
  </si>
  <si>
    <t>2015 год</t>
  </si>
  <si>
    <t>2016 год</t>
  </si>
  <si>
    <t>2017 год</t>
  </si>
  <si>
    <t>2018 год</t>
  </si>
  <si>
    <t>2019 год</t>
  </si>
  <si>
    <t>2020 год</t>
  </si>
  <si>
    <t>Подпрограмма «Развитие дошкольного образования»</t>
  </si>
  <si>
    <t xml:space="preserve">Источник финансирования </t>
  </si>
  <si>
    <t>областной бюджет</t>
  </si>
  <si>
    <t>районный бюджет</t>
  </si>
  <si>
    <t>07</t>
  </si>
  <si>
    <t>01</t>
  </si>
  <si>
    <t>Коды бюджетной классификации</t>
  </si>
  <si>
    <t>ВСЕГО</t>
  </si>
  <si>
    <t>Подпрограмма " Развитие общего образовани"</t>
  </si>
  <si>
    <t>02</t>
  </si>
  <si>
    <t>612</t>
  </si>
  <si>
    <t>622</t>
  </si>
  <si>
    <t>0500000</t>
  </si>
  <si>
    <t>Развитие сферы неформального образования и социализации детей</t>
  </si>
  <si>
    <t>Выявление и поддержка одаренных детей</t>
  </si>
  <si>
    <t>Реализация комплекса мер по информатизации системы  образования</t>
  </si>
  <si>
    <t>Выполнение мероприятий по "Совершенствованию организации питания учащихся в общеобразовательных организациях"</t>
  </si>
  <si>
    <t>Выполнение муниципального задания на оказание услуги "Предоставление общедоступного бесплатного начального общего,основного общего,среднего общего образования, образовательными организациями, находящимися в ведении МО Новоорский район"</t>
  </si>
  <si>
    <t>Организация отдыха и оздоровления детей и подростков, трудоустройство несовершеннолетних</t>
  </si>
  <si>
    <t>8208024</t>
  </si>
  <si>
    <t>611</t>
  </si>
  <si>
    <t>621</t>
  </si>
  <si>
    <t>8208063</t>
  </si>
  <si>
    <t>0600000</t>
  </si>
  <si>
    <t>8208026</t>
  </si>
  <si>
    <t>81П1001</t>
  </si>
  <si>
    <t xml:space="preserve">Воспитание и обучение детей-инвалидов в образовательных организациях, реализующих программу дошкольного образования, </t>
  </si>
  <si>
    <t>Выполнение муниципального задания на оказание услуги "Дошкольное образование"</t>
  </si>
  <si>
    <t>8166001</t>
  </si>
  <si>
    <t>всего</t>
  </si>
  <si>
    <t xml:space="preserve">               областной бюджет</t>
  </si>
  <si>
    <t>8308017</t>
  </si>
  <si>
    <t>8166101</t>
  </si>
  <si>
    <t>09</t>
  </si>
  <si>
    <t>1500000</t>
  </si>
  <si>
    <t>0700000</t>
  </si>
  <si>
    <t>10</t>
  </si>
  <si>
    <t>04</t>
  </si>
  <si>
    <t>0400000</t>
  </si>
  <si>
    <t>Подпрограмма " Обеспечение реализации Программы  и прочие мероприятия в области образования"</t>
  </si>
  <si>
    <t>МАУ ДОЛ "Мечта"</t>
  </si>
  <si>
    <t>Возврат в систему дошкольного образования здания, использованного не по назначению</t>
  </si>
  <si>
    <t>244</t>
  </si>
  <si>
    <t>Обеспечение деятельности муниципального казенного учреждения "Муниципальный центр обеспечения и развития образования"Новоорского района Оренбургской области</t>
  </si>
  <si>
    <t>8167001</t>
  </si>
  <si>
    <t>5.1.1</t>
  </si>
  <si>
    <t>Фонд оплаты труда и взносы по обязательному социальному страхованию</t>
  </si>
  <si>
    <t>971</t>
  </si>
  <si>
    <t xml:space="preserve">Иные  выплаты персоналу , за исключением фонда оплаты труда </t>
  </si>
  <si>
    <t>Закупка товаров ,работ,услуг в сфере информационно-коммуникационных технологий</t>
  </si>
  <si>
    <t>Прочая закупка товаров, работ и услуг  для обеспечения государственных (муниципальных) нужд</t>
  </si>
  <si>
    <t>5.1.2</t>
  </si>
  <si>
    <t>5.1.3</t>
  </si>
  <si>
    <t>5.1.4</t>
  </si>
  <si>
    <t>5.1.5</t>
  </si>
  <si>
    <t>налог за загрязнение окружающей среды</t>
  </si>
  <si>
    <t>развитие профессионального мастерства     педагогического сообщества Новоорского района  (конференции, семинары, конкурсы, поощрение педагогов).</t>
  </si>
  <si>
    <t>1700000</t>
  </si>
  <si>
    <t>5.3</t>
  </si>
  <si>
    <t>Единая субвенция на содержание детей в замещающих семьях</t>
  </si>
  <si>
    <t xml:space="preserve">субвенция на выплату единовременного пособия при всех формах устройства детей, лишенных родительского попечения, в семью </t>
  </si>
  <si>
    <t>5.4</t>
  </si>
  <si>
    <t>Субвенция на выплату компенсации части родительской платы за содержание ребенка в государственных и муниципальных образовательных  учреждениях, реализующих основную общеобразовательную программу дошкольного образования</t>
  </si>
  <si>
    <t>03</t>
  </si>
  <si>
    <t>8208019</t>
  </si>
  <si>
    <t>5.5</t>
  </si>
  <si>
    <t>Возмещение расходов, связанных с компенсацией расходов на оплату жилых помещений, отопления и освещения педагогическим работникам образовательных учреждений, работающих и проживающих в сельской местности</t>
  </si>
  <si>
    <t>8308022</t>
  </si>
  <si>
    <t>5.6</t>
  </si>
  <si>
    <t>Возмещение расходов за присмотр и уход за детьми-инвалидами, детьми-сиротами и детьми, оставшимися без попечения родителей, а также детьми с туберкулезной интоксикацией, обучающихся в дошкольной образовательной организации</t>
  </si>
  <si>
    <t>Выполнение муниципального задания на оказание услуги "Дополнительное образование детей"</t>
  </si>
  <si>
    <t>Исп.</t>
  </si>
  <si>
    <t>Боровикова Т.Н.</t>
  </si>
  <si>
    <t>8811</t>
  </si>
  <si>
    <t>8812</t>
  </si>
  <si>
    <t>11.11.2014г</t>
  </si>
  <si>
    <t>Статус</t>
  </si>
  <si>
    <t xml:space="preserve">Ресурсное обеспечение реализации муниципальной программы «Развитие образования в Новоорском районе на 2015-2020 годы» за счет средств районного бюджета </t>
  </si>
  <si>
    <t>Муниципальная программа</t>
  </si>
  <si>
    <t>Подпрограмма</t>
  </si>
  <si>
    <t>Основное мероприятие 1.2</t>
  </si>
  <si>
    <t>Основное мероприятие1.1</t>
  </si>
  <si>
    <t>Ответственный исполнитель,  соисполнители, заказчик - координатор</t>
  </si>
  <si>
    <t>Основное мероприятие 1.3</t>
  </si>
  <si>
    <t>«Развитие дошкольного образования»</t>
  </si>
  <si>
    <t xml:space="preserve"> «Развитие образования в Новоорском районе на 2015-2020 годы»» </t>
  </si>
  <si>
    <t xml:space="preserve"> " Развитие общего образования"</t>
  </si>
  <si>
    <t xml:space="preserve"> " Развитие дополнительного образования детей"</t>
  </si>
  <si>
    <t>основное мероприятие  2.1</t>
  </si>
  <si>
    <t>основное мероприятие  2.2</t>
  </si>
  <si>
    <t>основное мероприятие 2.3</t>
  </si>
  <si>
    <t>основное мероприятие 2.4</t>
  </si>
  <si>
    <t>основное мероприятие 3.1</t>
  </si>
  <si>
    <t>основное мероприятие 3.2</t>
  </si>
  <si>
    <t>основное мероприятие  3.3</t>
  </si>
  <si>
    <t>основное мероприятие  3.4</t>
  </si>
  <si>
    <t xml:space="preserve"> " Безопасность образовательного учреждения Новоорского района"</t>
  </si>
  <si>
    <t xml:space="preserve"> " Обеспечение реализации Программы  и прочие мероприятия в области образования"</t>
  </si>
  <si>
    <t>Основное мероприятие 5.1</t>
  </si>
  <si>
    <t>основное мероприятие 5.2</t>
  </si>
  <si>
    <t>Развитие профессионального мастерства     педагогического сообщества Новоорского района  (конференции, семинары, конкурсы, поощрение педагогов).</t>
  </si>
  <si>
    <t xml:space="preserve">Ресурсное обеспечение  и прогнозная  ( справочная) оценка консолидированного бюджета муниципального образования Новоорский район Оренбургской области на реализацию целей муниципальной программы  муниципального образования Новоорский район Оренбургской области </t>
  </si>
  <si>
    <t>Основное мероприятие 1.1</t>
  </si>
  <si>
    <t>Основное мероприятие 1.4</t>
  </si>
  <si>
    <t>Основное мероприятие 2.1</t>
  </si>
  <si>
    <t>Основное мероприятие 2.2</t>
  </si>
  <si>
    <t>Основное мероприятие 2.3</t>
  </si>
  <si>
    <t>Основное мероприятие 2.4</t>
  </si>
  <si>
    <t>Подпрограмма 1</t>
  </si>
  <si>
    <t>Подпрограмма 2</t>
  </si>
  <si>
    <t>Подпрограмма 3</t>
  </si>
  <si>
    <t>" Развитие дополнительного образования детей"</t>
  </si>
  <si>
    <t>Основное мероприятие 3.1</t>
  </si>
  <si>
    <t>Основное мероприятие 3.2</t>
  </si>
  <si>
    <t>Основное мероприятие 3.3</t>
  </si>
  <si>
    <t>Основное мероприятие 3.4</t>
  </si>
  <si>
    <t>Подпрограмма 4</t>
  </si>
  <si>
    <t>Подпрограмма 5</t>
  </si>
  <si>
    <t>Основное мероприятие 5.2</t>
  </si>
  <si>
    <t>Основное мероприятие 5.3</t>
  </si>
  <si>
    <t>Основное мероприятие 5.4</t>
  </si>
  <si>
    <t>Основное мероприятие 5.5</t>
  </si>
  <si>
    <t>Основное мероприятие5.6</t>
  </si>
  <si>
    <t xml:space="preserve">к приложению  Постановления </t>
  </si>
  <si>
    <t xml:space="preserve">Администрации муниципального образования </t>
  </si>
  <si>
    <t>Новоорский район Оренбургской области</t>
  </si>
  <si>
    <t xml:space="preserve"> от _____________ № ___________</t>
  </si>
  <si>
    <t>Приложение 6</t>
  </si>
  <si>
    <t>Приложение 7</t>
  </si>
  <si>
    <t>Оценка расходов (  руб), годы</t>
  </si>
  <si>
    <t xml:space="preserve">Заместитель главы администрации Новоорского района по социальным вопросам ________________________ А.В.Андронов
</t>
  </si>
  <si>
    <t>Ответственный исполнитель</t>
  </si>
  <si>
    <t>Отдел образования администрации  Новоорского района</t>
  </si>
  <si>
    <t>Отдел образования администрации Новоорского района</t>
  </si>
  <si>
    <t>Расходы, рублей</t>
  </si>
  <si>
    <t xml:space="preserve">Заместитель главы администрации района __________________________ А.В. Андронов </t>
  </si>
  <si>
    <t xml:space="preserve"> от 7.11.2014 г. № 1913-П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</si>
</sst>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8"/>
      <color indexed="8"/>
      <name val="Calibri"/>
      <family val="2"/>
      <charset val="204"/>
    </font>
    <font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0" fontId="17" fillId="2" borderId="4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1"/>
  <sheetViews>
    <sheetView tabSelected="1" topLeftCell="G1" zoomScale="80" zoomScaleNormal="80" workbookViewId="0">
      <selection activeCell="Q10" sqref="Q10"/>
    </sheetView>
  </sheetViews>
  <sheetFormatPr defaultColWidth="18.5703125" defaultRowHeight="23.25"/>
  <cols>
    <col min="1" max="15" width="18.5703125" style="57"/>
    <col min="16" max="16" width="0" style="57" hidden="1" customWidth="1"/>
    <col min="17" max="16384" width="18.5703125" style="57"/>
  </cols>
  <sheetData>
    <row r="1" spans="1:16">
      <c r="O1" s="58" t="s">
        <v>144</v>
      </c>
    </row>
    <row r="2" spans="1:16">
      <c r="O2" s="58" t="s">
        <v>140</v>
      </c>
    </row>
    <row r="3" spans="1:16">
      <c r="O3" s="58" t="s">
        <v>141</v>
      </c>
    </row>
    <row r="4" spans="1:16">
      <c r="O4" s="58" t="s">
        <v>142</v>
      </c>
    </row>
    <row r="5" spans="1:16">
      <c r="O5" s="58" t="s">
        <v>153</v>
      </c>
    </row>
    <row r="6" spans="1:16" ht="15" customHeight="1">
      <c r="A6" s="59" t="s">
        <v>94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6" ht="1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</row>
    <row r="8" spans="1:16" ht="15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</row>
    <row r="9" spans="1:16" ht="15" customHeigh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</row>
    <row r="10" spans="1:16" s="63" customFormat="1" ht="104.25" customHeight="1">
      <c r="A10" s="124" t="s">
        <v>93</v>
      </c>
      <c r="B10" s="120" t="s">
        <v>1</v>
      </c>
      <c r="C10" s="121" t="s">
        <v>99</v>
      </c>
      <c r="D10" s="120" t="s">
        <v>18</v>
      </c>
      <c r="E10" s="125" t="s">
        <v>23</v>
      </c>
      <c r="F10" s="126"/>
      <c r="G10" s="126"/>
      <c r="H10" s="126"/>
      <c r="I10" s="127"/>
      <c r="J10" s="120" t="s">
        <v>151</v>
      </c>
      <c r="K10" s="120"/>
      <c r="L10" s="120"/>
      <c r="M10" s="120"/>
      <c r="N10" s="120"/>
      <c r="O10" s="120"/>
    </row>
    <row r="11" spans="1:16" s="63" customFormat="1">
      <c r="A11" s="124"/>
      <c r="B11" s="120"/>
      <c r="C11" s="122"/>
      <c r="D11" s="120"/>
      <c r="E11" s="120" t="s">
        <v>6</v>
      </c>
      <c r="F11" s="128" t="s">
        <v>7</v>
      </c>
      <c r="G11" s="120" t="s">
        <v>8</v>
      </c>
      <c r="H11" s="120" t="s">
        <v>9</v>
      </c>
      <c r="I11" s="120" t="s">
        <v>10</v>
      </c>
      <c r="J11" s="120" t="s">
        <v>11</v>
      </c>
      <c r="K11" s="120" t="s">
        <v>12</v>
      </c>
      <c r="L11" s="120" t="s">
        <v>13</v>
      </c>
      <c r="M11" s="120" t="s">
        <v>14</v>
      </c>
      <c r="N11" s="120" t="s">
        <v>15</v>
      </c>
      <c r="O11" s="120" t="s">
        <v>16</v>
      </c>
    </row>
    <row r="12" spans="1:16" s="63" customFormat="1">
      <c r="A12" s="124"/>
      <c r="B12" s="120"/>
      <c r="C12" s="123"/>
      <c r="D12" s="120"/>
      <c r="E12" s="120"/>
      <c r="F12" s="128"/>
      <c r="G12" s="120"/>
      <c r="H12" s="120"/>
      <c r="I12" s="120"/>
      <c r="J12" s="120"/>
      <c r="K12" s="120"/>
      <c r="L12" s="120"/>
      <c r="M12" s="120"/>
      <c r="N12" s="120"/>
      <c r="O12" s="120"/>
    </row>
    <row r="13" spans="1:16" ht="95.25" hidden="1" customHeight="1">
      <c r="A13" s="92" t="s">
        <v>95</v>
      </c>
      <c r="B13" s="120" t="s">
        <v>102</v>
      </c>
      <c r="C13" s="64"/>
      <c r="D13" s="64" t="s">
        <v>24</v>
      </c>
      <c r="E13" s="64">
        <v>971</v>
      </c>
      <c r="F13" s="65"/>
      <c r="G13" s="64"/>
      <c r="H13" s="64"/>
      <c r="I13" s="64"/>
      <c r="J13" s="64">
        <f t="shared" ref="J13:O15" si="0">J16+J27+J40+J49+J60</f>
        <v>131912769.7</v>
      </c>
      <c r="K13" s="64">
        <f t="shared" si="0"/>
        <v>131400782.69999999</v>
      </c>
      <c r="L13" s="64">
        <f t="shared" si="0"/>
        <v>122594515.19999999</v>
      </c>
      <c r="M13" s="64">
        <f t="shared" si="0"/>
        <v>129718121.2</v>
      </c>
      <c r="N13" s="64">
        <f t="shared" si="0"/>
        <v>129718121.2</v>
      </c>
      <c r="O13" s="64">
        <f t="shared" si="0"/>
        <v>129718121.2</v>
      </c>
      <c r="P13" s="57">
        <f>O13+N13+M13+L13+K13+J13</f>
        <v>775062431.20000005</v>
      </c>
    </row>
    <row r="14" spans="1:16" ht="95.25" hidden="1" customHeight="1">
      <c r="A14" s="92"/>
      <c r="B14" s="120"/>
      <c r="C14" s="64"/>
      <c r="D14" s="64" t="s">
        <v>19</v>
      </c>
      <c r="E14" s="64">
        <v>971</v>
      </c>
      <c r="F14" s="65"/>
      <c r="G14" s="64"/>
      <c r="H14" s="64"/>
      <c r="I14" s="64"/>
      <c r="J14" s="64">
        <f t="shared" si="0"/>
        <v>295058.69999999995</v>
      </c>
      <c r="K14" s="64">
        <f t="shared" si="0"/>
        <v>302652.7</v>
      </c>
      <c r="L14" s="64">
        <f t="shared" si="0"/>
        <v>305115.2</v>
      </c>
      <c r="M14" s="64">
        <f t="shared" si="0"/>
        <v>303091.20000000001</v>
      </c>
      <c r="N14" s="64">
        <f t="shared" si="0"/>
        <v>303091.20000000001</v>
      </c>
      <c r="O14" s="64">
        <f t="shared" si="0"/>
        <v>303091.20000000001</v>
      </c>
      <c r="P14" s="57">
        <f t="shared" ref="P14:P74" si="1">O14+N14+M14+L14+K14+J14</f>
        <v>1812100.2</v>
      </c>
    </row>
    <row r="15" spans="1:16" s="63" customFormat="1" ht="95.25" customHeight="1">
      <c r="A15" s="92"/>
      <c r="B15" s="120"/>
      <c r="C15" s="66" t="s">
        <v>150</v>
      </c>
      <c r="D15" s="66" t="s">
        <v>20</v>
      </c>
      <c r="E15" s="66">
        <v>971</v>
      </c>
      <c r="F15" s="67"/>
      <c r="G15" s="66"/>
      <c r="H15" s="66"/>
      <c r="I15" s="66"/>
      <c r="J15" s="66">
        <f>J18+J29+J42+J51+J62</f>
        <v>131617711</v>
      </c>
      <c r="K15" s="66">
        <f t="shared" si="0"/>
        <v>131098130</v>
      </c>
      <c r="L15" s="66">
        <f t="shared" si="0"/>
        <v>122289400</v>
      </c>
      <c r="M15" s="66">
        <f t="shared" si="0"/>
        <v>129415030</v>
      </c>
      <c r="N15" s="66">
        <f t="shared" si="0"/>
        <v>129415030</v>
      </c>
      <c r="O15" s="66">
        <f t="shared" si="0"/>
        <v>129415030</v>
      </c>
      <c r="P15" s="63">
        <f t="shared" si="1"/>
        <v>773250331</v>
      </c>
    </row>
    <row r="16" spans="1:16" ht="76.5" hidden="1" customHeight="1">
      <c r="A16" s="92" t="s">
        <v>125</v>
      </c>
      <c r="B16" s="129" t="s">
        <v>101</v>
      </c>
      <c r="C16" s="68"/>
      <c r="D16" s="64" t="s">
        <v>46</v>
      </c>
      <c r="E16" s="69">
        <v>971</v>
      </c>
      <c r="F16" s="70" t="s">
        <v>21</v>
      </c>
      <c r="G16" s="71" t="s">
        <v>22</v>
      </c>
      <c r="H16" s="64"/>
      <c r="I16" s="64"/>
      <c r="J16" s="64">
        <f t="shared" ref="J16:O16" si="2">J17+J18</f>
        <v>65486862.899999999</v>
      </c>
      <c r="K16" s="64">
        <f t="shared" si="2"/>
        <v>64681963.399999999</v>
      </c>
      <c r="L16" s="64">
        <f t="shared" si="2"/>
        <v>61156413.399999999</v>
      </c>
      <c r="M16" s="64">
        <f t="shared" si="2"/>
        <v>61156413.399999999</v>
      </c>
      <c r="N16" s="64">
        <f t="shared" si="2"/>
        <v>61156413.399999999</v>
      </c>
      <c r="O16" s="64">
        <f t="shared" si="2"/>
        <v>61156413.399999999</v>
      </c>
      <c r="P16" s="57">
        <f t="shared" si="1"/>
        <v>374794479.89999998</v>
      </c>
    </row>
    <row r="17" spans="1:16" ht="76.5" hidden="1" customHeight="1">
      <c r="A17" s="92"/>
      <c r="B17" s="129"/>
      <c r="C17" s="68"/>
      <c r="D17" s="72" t="s">
        <v>19</v>
      </c>
      <c r="E17" s="69">
        <v>971</v>
      </c>
      <c r="F17" s="70" t="s">
        <v>21</v>
      </c>
      <c r="G17" s="71" t="s">
        <v>22</v>
      </c>
      <c r="H17" s="64"/>
      <c r="I17" s="64"/>
      <c r="J17" s="64">
        <f t="shared" ref="J17:O17" si="3">J19+J20+J23+J25</f>
        <v>43462.9</v>
      </c>
      <c r="K17" s="64">
        <f t="shared" si="3"/>
        <v>44193.4</v>
      </c>
      <c r="L17" s="64">
        <f t="shared" si="3"/>
        <v>44193.4</v>
      </c>
      <c r="M17" s="64">
        <f t="shared" si="3"/>
        <v>44193.4</v>
      </c>
      <c r="N17" s="64">
        <f t="shared" si="3"/>
        <v>44193.4</v>
      </c>
      <c r="O17" s="64">
        <f t="shared" si="3"/>
        <v>44193.4</v>
      </c>
      <c r="P17" s="57">
        <f t="shared" si="1"/>
        <v>264429.90000000002</v>
      </c>
    </row>
    <row r="18" spans="1:16" s="63" customFormat="1" ht="76.5" customHeight="1">
      <c r="A18" s="92"/>
      <c r="B18" s="129"/>
      <c r="C18" s="66" t="s">
        <v>150</v>
      </c>
      <c r="D18" s="73" t="s">
        <v>20</v>
      </c>
      <c r="E18" s="74">
        <v>971</v>
      </c>
      <c r="F18" s="75" t="s">
        <v>21</v>
      </c>
      <c r="G18" s="76" t="s">
        <v>22</v>
      </c>
      <c r="H18" s="66"/>
      <c r="I18" s="66"/>
      <c r="J18" s="66">
        <f t="shared" ref="J18:O18" si="4">J21+J22+J24+J26</f>
        <v>65443400</v>
      </c>
      <c r="K18" s="66">
        <f t="shared" si="4"/>
        <v>64637770</v>
      </c>
      <c r="L18" s="66">
        <f t="shared" si="4"/>
        <v>61112220</v>
      </c>
      <c r="M18" s="66">
        <f t="shared" si="4"/>
        <v>61112220</v>
      </c>
      <c r="N18" s="66">
        <f t="shared" si="4"/>
        <v>61112220</v>
      </c>
      <c r="O18" s="66">
        <f t="shared" si="4"/>
        <v>61112220</v>
      </c>
      <c r="P18" s="63">
        <f t="shared" si="1"/>
        <v>374530050</v>
      </c>
    </row>
    <row r="19" spans="1:16" ht="77.25" hidden="1" customHeight="1">
      <c r="A19" s="93" t="s">
        <v>98</v>
      </c>
      <c r="B19" s="93" t="s">
        <v>44</v>
      </c>
      <c r="C19" s="68"/>
      <c r="D19" s="115" t="s">
        <v>19</v>
      </c>
      <c r="E19" s="68">
        <v>971</v>
      </c>
      <c r="F19" s="77" t="s">
        <v>21</v>
      </c>
      <c r="G19" s="71" t="s">
        <v>22</v>
      </c>
      <c r="H19" s="78" t="s">
        <v>39</v>
      </c>
      <c r="I19" s="78" t="s">
        <v>37</v>
      </c>
      <c r="J19" s="68">
        <v>42414.9</v>
      </c>
      <c r="K19" s="68">
        <v>43127.8</v>
      </c>
      <c r="L19" s="68">
        <v>43127.8</v>
      </c>
      <c r="M19" s="68">
        <v>43127.8</v>
      </c>
      <c r="N19" s="68">
        <v>43127.8</v>
      </c>
      <c r="O19" s="68">
        <v>43127.8</v>
      </c>
      <c r="P19" s="57">
        <f t="shared" si="1"/>
        <v>258053.9</v>
      </c>
    </row>
    <row r="20" spans="1:16" ht="77.25" hidden="1" customHeight="1">
      <c r="A20" s="93"/>
      <c r="B20" s="93"/>
      <c r="C20" s="68"/>
      <c r="D20" s="117"/>
      <c r="E20" s="68">
        <v>971</v>
      </c>
      <c r="F20" s="77" t="s">
        <v>21</v>
      </c>
      <c r="G20" s="71" t="s">
        <v>22</v>
      </c>
      <c r="H20" s="78" t="s">
        <v>39</v>
      </c>
      <c r="I20" s="78" t="s">
        <v>38</v>
      </c>
      <c r="J20" s="68">
        <v>883.1</v>
      </c>
      <c r="K20" s="68">
        <v>897.9</v>
      </c>
      <c r="L20" s="68">
        <v>897.9</v>
      </c>
      <c r="M20" s="68">
        <v>897.9</v>
      </c>
      <c r="N20" s="68">
        <v>897.9</v>
      </c>
      <c r="O20" s="68">
        <v>897.9</v>
      </c>
      <c r="P20" s="57">
        <f t="shared" si="1"/>
        <v>5372.6</v>
      </c>
    </row>
    <row r="21" spans="1:16" ht="76.5" customHeight="1">
      <c r="A21" s="93"/>
      <c r="B21" s="93"/>
      <c r="C21" s="115" t="s">
        <v>150</v>
      </c>
      <c r="D21" s="115" t="s">
        <v>20</v>
      </c>
      <c r="E21" s="68">
        <v>971</v>
      </c>
      <c r="F21" s="77" t="s">
        <v>21</v>
      </c>
      <c r="G21" s="71" t="s">
        <v>22</v>
      </c>
      <c r="H21" s="78"/>
      <c r="I21" s="78" t="s">
        <v>37</v>
      </c>
      <c r="J21" s="68">
        <v>62450620</v>
      </c>
      <c r="K21" s="68">
        <v>63428170</v>
      </c>
      <c r="L21" s="68">
        <v>59885020</v>
      </c>
      <c r="M21" s="68">
        <v>59885020</v>
      </c>
      <c r="N21" s="68">
        <v>59885020</v>
      </c>
      <c r="O21" s="68">
        <v>59885020</v>
      </c>
      <c r="P21" s="57">
        <f t="shared" si="1"/>
        <v>365418870</v>
      </c>
    </row>
    <row r="22" spans="1:16" ht="76.5" customHeight="1">
      <c r="A22" s="93"/>
      <c r="B22" s="93"/>
      <c r="C22" s="117"/>
      <c r="D22" s="117"/>
      <c r="E22" s="68">
        <v>971</v>
      </c>
      <c r="F22" s="77" t="s">
        <v>21</v>
      </c>
      <c r="G22" s="71" t="s">
        <v>22</v>
      </c>
      <c r="H22" s="78"/>
      <c r="I22" s="78" t="s">
        <v>38</v>
      </c>
      <c r="J22" s="68">
        <v>928780</v>
      </c>
      <c r="K22" s="68">
        <v>945600</v>
      </c>
      <c r="L22" s="68">
        <v>963200</v>
      </c>
      <c r="M22" s="68">
        <v>963200</v>
      </c>
      <c r="N22" s="68">
        <v>963200</v>
      </c>
      <c r="O22" s="68">
        <v>963200</v>
      </c>
      <c r="P22" s="57">
        <f t="shared" si="1"/>
        <v>5727180</v>
      </c>
    </row>
    <row r="23" spans="1:16" ht="395.25" hidden="1">
      <c r="A23" s="78" t="s">
        <v>97</v>
      </c>
      <c r="B23" s="68" t="s">
        <v>43</v>
      </c>
      <c r="C23" s="68"/>
      <c r="D23" s="68" t="s">
        <v>19</v>
      </c>
      <c r="E23" s="68">
        <v>971</v>
      </c>
      <c r="F23" s="77" t="s">
        <v>21</v>
      </c>
      <c r="G23" s="71" t="s">
        <v>22</v>
      </c>
      <c r="H23" s="77" t="s">
        <v>41</v>
      </c>
      <c r="I23" s="77" t="s">
        <v>37</v>
      </c>
      <c r="J23" s="79">
        <v>164.9</v>
      </c>
      <c r="K23" s="79">
        <v>167.7</v>
      </c>
      <c r="L23" s="79">
        <v>167.7</v>
      </c>
      <c r="M23" s="79">
        <v>167.7</v>
      </c>
      <c r="N23" s="79">
        <v>167.7</v>
      </c>
      <c r="O23" s="79">
        <v>167.7</v>
      </c>
      <c r="P23" s="57">
        <f t="shared" si="1"/>
        <v>1003.4</v>
      </c>
    </row>
    <row r="24" spans="1:16" ht="409.5">
      <c r="A24" s="78" t="s">
        <v>97</v>
      </c>
      <c r="B24" s="68" t="s">
        <v>86</v>
      </c>
      <c r="C24" s="64" t="s">
        <v>150</v>
      </c>
      <c r="D24" s="68" t="s">
        <v>20</v>
      </c>
      <c r="E24" s="68">
        <v>971</v>
      </c>
      <c r="F24" s="77" t="s">
        <v>21</v>
      </c>
      <c r="G24" s="71" t="s">
        <v>22</v>
      </c>
      <c r="H24" s="77"/>
      <c r="I24" s="77" t="s">
        <v>27</v>
      </c>
      <c r="J24" s="79">
        <v>264000</v>
      </c>
      <c r="K24" s="79">
        <v>264000</v>
      </c>
      <c r="L24" s="79">
        <v>264000</v>
      </c>
      <c r="M24" s="79">
        <v>264000</v>
      </c>
      <c r="N24" s="79">
        <v>264000</v>
      </c>
      <c r="O24" s="79">
        <v>264000</v>
      </c>
      <c r="P24" s="57">
        <f t="shared" si="1"/>
        <v>1584000</v>
      </c>
    </row>
    <row r="25" spans="1:16" ht="102" hidden="1" customHeight="1">
      <c r="A25" s="97" t="s">
        <v>100</v>
      </c>
      <c r="B25" s="100" t="s">
        <v>58</v>
      </c>
      <c r="C25" s="80"/>
      <c r="D25" s="69" t="s">
        <v>19</v>
      </c>
      <c r="E25" s="69">
        <v>971</v>
      </c>
      <c r="F25" s="70" t="s">
        <v>21</v>
      </c>
      <c r="G25" s="71" t="s">
        <v>22</v>
      </c>
      <c r="H25" s="70"/>
      <c r="I25" s="70" t="s">
        <v>27</v>
      </c>
      <c r="J25" s="81"/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57">
        <f t="shared" si="1"/>
        <v>0</v>
      </c>
    </row>
    <row r="26" spans="1:16" ht="56.25" customHeight="1">
      <c r="A26" s="99"/>
      <c r="B26" s="101"/>
      <c r="C26" s="64" t="s">
        <v>150</v>
      </c>
      <c r="D26" s="69" t="s">
        <v>20</v>
      </c>
      <c r="E26" s="69">
        <v>971</v>
      </c>
      <c r="F26" s="70" t="s">
        <v>21</v>
      </c>
      <c r="G26" s="71" t="s">
        <v>22</v>
      </c>
      <c r="H26" s="70"/>
      <c r="I26" s="70" t="s">
        <v>27</v>
      </c>
      <c r="J26" s="81">
        <v>1800000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57">
        <f t="shared" si="1"/>
        <v>1800000</v>
      </c>
    </row>
    <row r="27" spans="1:16" ht="38.25" hidden="1" customHeight="1">
      <c r="A27" s="81">
        <v>2</v>
      </c>
      <c r="B27" s="110" t="s">
        <v>103</v>
      </c>
      <c r="C27" s="80"/>
      <c r="D27" s="64" t="s">
        <v>24</v>
      </c>
      <c r="E27" s="69">
        <v>971</v>
      </c>
      <c r="F27" s="70" t="s">
        <v>21</v>
      </c>
      <c r="G27" s="70" t="s">
        <v>26</v>
      </c>
      <c r="H27" s="70"/>
      <c r="I27" s="70"/>
      <c r="J27" s="81">
        <f t="shared" ref="J27:O27" si="5">J28+J29</f>
        <v>31794853.5</v>
      </c>
      <c r="K27" s="81">
        <f t="shared" si="5"/>
        <v>33189036.199999999</v>
      </c>
      <c r="L27" s="81">
        <f t="shared" si="5"/>
        <v>30787186.199999999</v>
      </c>
      <c r="M27" s="81">
        <f t="shared" si="5"/>
        <v>30787191.600000001</v>
      </c>
      <c r="N27" s="81">
        <f t="shared" si="5"/>
        <v>30787191.600000001</v>
      </c>
      <c r="O27" s="81">
        <f t="shared" si="5"/>
        <v>30787191.600000001</v>
      </c>
      <c r="P27" s="57">
        <f t="shared" si="1"/>
        <v>188132650.70000002</v>
      </c>
    </row>
    <row r="28" spans="1:16" ht="46.5" hidden="1">
      <c r="A28" s="81"/>
      <c r="B28" s="111"/>
      <c r="C28" s="82"/>
      <c r="D28" s="72" t="s">
        <v>19</v>
      </c>
      <c r="E28" s="69">
        <v>971</v>
      </c>
      <c r="F28" s="70"/>
      <c r="G28" s="70"/>
      <c r="H28" s="70"/>
      <c r="I28" s="70"/>
      <c r="J28" s="81">
        <f t="shared" ref="J28:O28" si="6">J30+J31+J34+J35</f>
        <v>198772.5</v>
      </c>
      <c r="K28" s="81">
        <f t="shared" si="6"/>
        <v>204476.2</v>
      </c>
      <c r="L28" s="81">
        <f t="shared" si="6"/>
        <v>204476.2</v>
      </c>
      <c r="M28" s="81">
        <f t="shared" si="6"/>
        <v>204481.6</v>
      </c>
      <c r="N28" s="81">
        <f t="shared" si="6"/>
        <v>204481.6</v>
      </c>
      <c r="O28" s="81">
        <f t="shared" si="6"/>
        <v>204481.6</v>
      </c>
      <c r="P28" s="57">
        <f t="shared" si="1"/>
        <v>1221169.7</v>
      </c>
    </row>
    <row r="29" spans="1:16" s="63" customFormat="1" ht="63" customHeight="1">
      <c r="A29" s="83" t="s">
        <v>126</v>
      </c>
      <c r="B29" s="112"/>
      <c r="C29" s="66" t="s">
        <v>150</v>
      </c>
      <c r="D29" s="73" t="s">
        <v>20</v>
      </c>
      <c r="E29" s="74">
        <v>971</v>
      </c>
      <c r="F29" s="75"/>
      <c r="G29" s="75"/>
      <c r="H29" s="75"/>
      <c r="I29" s="75"/>
      <c r="J29" s="83">
        <f t="shared" ref="J29:O29" si="7">J32+J33+J36+J37+J38+J39</f>
        <v>31596081</v>
      </c>
      <c r="K29" s="83">
        <f t="shared" si="7"/>
        <v>32984560</v>
      </c>
      <c r="L29" s="83">
        <f t="shared" si="7"/>
        <v>30582710</v>
      </c>
      <c r="M29" s="83">
        <f t="shared" si="7"/>
        <v>30582710</v>
      </c>
      <c r="N29" s="83">
        <f t="shared" si="7"/>
        <v>30582710</v>
      </c>
      <c r="O29" s="83">
        <f t="shared" si="7"/>
        <v>30582710</v>
      </c>
      <c r="P29" s="63">
        <f t="shared" si="1"/>
        <v>186911481</v>
      </c>
    </row>
    <row r="30" spans="1:16" ht="77.25" hidden="1" customHeight="1">
      <c r="A30" s="81"/>
      <c r="B30" s="115" t="s">
        <v>34</v>
      </c>
      <c r="C30" s="84"/>
      <c r="D30" s="115" t="s">
        <v>19</v>
      </c>
      <c r="E30" s="69">
        <v>971</v>
      </c>
      <c r="F30" s="70" t="s">
        <v>21</v>
      </c>
      <c r="G30" s="70" t="s">
        <v>26</v>
      </c>
      <c r="H30" s="70" t="s">
        <v>36</v>
      </c>
      <c r="I30" s="70" t="s">
        <v>37</v>
      </c>
      <c r="J30" s="81">
        <v>62222.9</v>
      </c>
      <c r="K30" s="81">
        <v>63075</v>
      </c>
      <c r="L30" s="81">
        <v>63075</v>
      </c>
      <c r="M30" s="81">
        <v>63075</v>
      </c>
      <c r="N30" s="81">
        <v>63075</v>
      </c>
      <c r="O30" s="81">
        <v>63075</v>
      </c>
      <c r="P30" s="57">
        <f t="shared" si="1"/>
        <v>377597.9</v>
      </c>
    </row>
    <row r="31" spans="1:16" ht="25.5" hidden="1" customHeight="1">
      <c r="A31" s="81"/>
      <c r="B31" s="116"/>
      <c r="C31" s="85"/>
      <c r="D31" s="117"/>
      <c r="E31" s="69">
        <v>971</v>
      </c>
      <c r="F31" s="70" t="s">
        <v>21</v>
      </c>
      <c r="G31" s="70" t="s">
        <v>26</v>
      </c>
      <c r="H31" s="70" t="s">
        <v>36</v>
      </c>
      <c r="I31" s="70" t="s">
        <v>38</v>
      </c>
      <c r="J31" s="81">
        <v>131812.70000000001</v>
      </c>
      <c r="K31" s="81">
        <v>136531</v>
      </c>
      <c r="L31" s="81">
        <v>136531</v>
      </c>
      <c r="M31" s="81">
        <v>136531</v>
      </c>
      <c r="N31" s="81">
        <v>136531</v>
      </c>
      <c r="O31" s="81">
        <v>136531</v>
      </c>
      <c r="P31" s="57">
        <f t="shared" si="1"/>
        <v>814467.7</v>
      </c>
    </row>
    <row r="32" spans="1:16" ht="39.75" customHeight="1">
      <c r="A32" s="100" t="s">
        <v>105</v>
      </c>
      <c r="B32" s="116"/>
      <c r="C32" s="115" t="s">
        <v>150</v>
      </c>
      <c r="D32" s="115" t="s">
        <v>20</v>
      </c>
      <c r="E32" s="69">
        <v>971</v>
      </c>
      <c r="F32" s="70" t="s">
        <v>21</v>
      </c>
      <c r="G32" s="70" t="s">
        <v>26</v>
      </c>
      <c r="H32" s="70"/>
      <c r="I32" s="70" t="s">
        <v>37</v>
      </c>
      <c r="J32" s="81">
        <v>10203300</v>
      </c>
      <c r="K32" s="81">
        <v>10437100</v>
      </c>
      <c r="L32" s="81">
        <v>9554300</v>
      </c>
      <c r="M32" s="81">
        <v>9554300</v>
      </c>
      <c r="N32" s="81">
        <v>9554300</v>
      </c>
      <c r="O32" s="81">
        <v>9554300</v>
      </c>
      <c r="P32" s="57">
        <f t="shared" si="1"/>
        <v>58857600</v>
      </c>
    </row>
    <row r="33" spans="1:16" ht="78" customHeight="1">
      <c r="A33" s="101"/>
      <c r="B33" s="117"/>
      <c r="C33" s="117"/>
      <c r="D33" s="117"/>
      <c r="E33" s="69">
        <v>971</v>
      </c>
      <c r="F33" s="70" t="s">
        <v>21</v>
      </c>
      <c r="G33" s="70" t="s">
        <v>26</v>
      </c>
      <c r="H33" s="70"/>
      <c r="I33" s="70" t="s">
        <v>38</v>
      </c>
      <c r="J33" s="81">
        <v>18442700</v>
      </c>
      <c r="K33" s="81">
        <v>18504460</v>
      </c>
      <c r="L33" s="81">
        <v>16985410</v>
      </c>
      <c r="M33" s="81">
        <v>16985410</v>
      </c>
      <c r="N33" s="81">
        <v>16985410</v>
      </c>
      <c r="O33" s="81">
        <v>16985410</v>
      </c>
      <c r="P33" s="57">
        <f t="shared" si="1"/>
        <v>104888800</v>
      </c>
    </row>
    <row r="34" spans="1:16" ht="114.75" hidden="1" customHeight="1">
      <c r="A34" s="81"/>
      <c r="B34" s="115" t="s">
        <v>33</v>
      </c>
      <c r="C34" s="84"/>
      <c r="D34" s="115" t="s">
        <v>47</v>
      </c>
      <c r="E34" s="69">
        <v>971</v>
      </c>
      <c r="F34" s="70" t="s">
        <v>21</v>
      </c>
      <c r="G34" s="70" t="s">
        <v>26</v>
      </c>
      <c r="H34" s="70"/>
      <c r="I34" s="70" t="s">
        <v>27</v>
      </c>
      <c r="J34" s="81">
        <v>912.56</v>
      </c>
      <c r="K34" s="81">
        <v>980</v>
      </c>
      <c r="L34" s="81">
        <v>980</v>
      </c>
      <c r="M34" s="81">
        <v>980</v>
      </c>
      <c r="N34" s="81">
        <v>980</v>
      </c>
      <c r="O34" s="81">
        <v>980</v>
      </c>
      <c r="P34" s="57">
        <f t="shared" si="1"/>
        <v>5812.5599999999995</v>
      </c>
    </row>
    <row r="35" spans="1:16" ht="114.75" hidden="1" customHeight="1">
      <c r="A35" s="81"/>
      <c r="B35" s="116"/>
      <c r="C35" s="85"/>
      <c r="D35" s="117"/>
      <c r="E35" s="69">
        <v>971</v>
      </c>
      <c r="F35" s="70" t="s">
        <v>21</v>
      </c>
      <c r="G35" s="70" t="s">
        <v>26</v>
      </c>
      <c r="H35" s="70"/>
      <c r="I35" s="70" t="s">
        <v>28</v>
      </c>
      <c r="J35" s="81">
        <v>3824.34</v>
      </c>
      <c r="K35" s="81">
        <v>3890.2</v>
      </c>
      <c r="L35" s="81">
        <v>3890.2</v>
      </c>
      <c r="M35" s="81">
        <v>3895.6</v>
      </c>
      <c r="N35" s="81">
        <v>3895.6</v>
      </c>
      <c r="O35" s="81">
        <v>3895.6</v>
      </c>
      <c r="P35" s="57">
        <f t="shared" si="1"/>
        <v>23291.54</v>
      </c>
    </row>
    <row r="36" spans="1:16" ht="114.75" customHeight="1">
      <c r="A36" s="100" t="s">
        <v>106</v>
      </c>
      <c r="B36" s="116"/>
      <c r="C36" s="106" t="s">
        <v>150</v>
      </c>
      <c r="D36" s="115" t="s">
        <v>20</v>
      </c>
      <c r="E36" s="69">
        <v>971</v>
      </c>
      <c r="F36" s="70" t="s">
        <v>21</v>
      </c>
      <c r="G36" s="70" t="s">
        <v>26</v>
      </c>
      <c r="H36" s="70"/>
      <c r="I36" s="70" t="s">
        <v>27</v>
      </c>
      <c r="J36" s="81">
        <v>507611</v>
      </c>
      <c r="K36" s="81">
        <v>907600</v>
      </c>
      <c r="L36" s="81">
        <v>907600</v>
      </c>
      <c r="M36" s="81">
        <v>907600</v>
      </c>
      <c r="N36" s="81">
        <v>907600</v>
      </c>
      <c r="O36" s="81">
        <v>907600</v>
      </c>
      <c r="P36" s="57">
        <f t="shared" si="1"/>
        <v>5045611</v>
      </c>
    </row>
    <row r="37" spans="1:16" ht="76.5" customHeight="1">
      <c r="A37" s="101"/>
      <c r="B37" s="117"/>
      <c r="C37" s="108"/>
      <c r="D37" s="117"/>
      <c r="E37" s="69">
        <v>971</v>
      </c>
      <c r="F37" s="70" t="s">
        <v>21</v>
      </c>
      <c r="G37" s="70" t="s">
        <v>26</v>
      </c>
      <c r="H37" s="70"/>
      <c r="I37" s="70" t="s">
        <v>28</v>
      </c>
      <c r="J37" s="81">
        <v>2120470</v>
      </c>
      <c r="K37" s="81">
        <v>2813400</v>
      </c>
      <c r="L37" s="81">
        <v>2813400</v>
      </c>
      <c r="M37" s="81">
        <v>2813400</v>
      </c>
      <c r="N37" s="81">
        <v>2813400</v>
      </c>
      <c r="O37" s="81">
        <v>2813400</v>
      </c>
      <c r="P37" s="81">
        <v>2813400</v>
      </c>
    </row>
    <row r="38" spans="1:16" ht="186">
      <c r="A38" s="69" t="s">
        <v>107</v>
      </c>
      <c r="B38" s="68" t="s">
        <v>32</v>
      </c>
      <c r="C38" s="64" t="s">
        <v>150</v>
      </c>
      <c r="D38" s="68" t="s">
        <v>20</v>
      </c>
      <c r="E38" s="69">
        <v>971</v>
      </c>
      <c r="F38" s="70" t="s">
        <v>21</v>
      </c>
      <c r="G38" s="70" t="s">
        <v>50</v>
      </c>
      <c r="H38" s="70"/>
      <c r="I38" s="70" t="s">
        <v>59</v>
      </c>
      <c r="J38" s="81">
        <v>50000</v>
      </c>
      <c r="K38" s="81">
        <v>50000</v>
      </c>
      <c r="L38" s="81">
        <v>50000</v>
      </c>
      <c r="M38" s="81">
        <v>50000</v>
      </c>
      <c r="N38" s="81">
        <v>50000</v>
      </c>
      <c r="O38" s="81">
        <v>50000</v>
      </c>
      <c r="P38" s="57">
        <f t="shared" si="1"/>
        <v>300000</v>
      </c>
    </row>
    <row r="39" spans="1:16" ht="162.75">
      <c r="A39" s="69" t="s">
        <v>108</v>
      </c>
      <c r="B39" s="68" t="s">
        <v>31</v>
      </c>
      <c r="C39" s="64" t="s">
        <v>150</v>
      </c>
      <c r="D39" s="68" t="s">
        <v>20</v>
      </c>
      <c r="E39" s="69">
        <v>971</v>
      </c>
      <c r="F39" s="70" t="s">
        <v>21</v>
      </c>
      <c r="G39" s="70" t="s">
        <v>50</v>
      </c>
      <c r="H39" s="70"/>
      <c r="I39" s="70" t="s">
        <v>59</v>
      </c>
      <c r="J39" s="81">
        <v>272000</v>
      </c>
      <c r="K39" s="81">
        <v>272000</v>
      </c>
      <c r="L39" s="81">
        <v>272000</v>
      </c>
      <c r="M39" s="81">
        <v>272000</v>
      </c>
      <c r="N39" s="81">
        <v>272000</v>
      </c>
      <c r="O39" s="81">
        <v>272000</v>
      </c>
      <c r="P39" s="57">
        <f t="shared" si="1"/>
        <v>1632000</v>
      </c>
    </row>
    <row r="40" spans="1:16" ht="116.25" hidden="1">
      <c r="A40" s="81" t="s">
        <v>96</v>
      </c>
      <c r="B40" s="69" t="s">
        <v>104</v>
      </c>
      <c r="C40" s="69"/>
      <c r="D40" s="64" t="s">
        <v>24</v>
      </c>
      <c r="E40" s="69">
        <v>971</v>
      </c>
      <c r="F40" s="70" t="s">
        <v>21</v>
      </c>
      <c r="G40" s="70" t="s">
        <v>26</v>
      </c>
      <c r="H40" s="81"/>
      <c r="I40" s="81"/>
      <c r="J40" s="81">
        <f t="shared" ref="J40:O40" si="8">J41+J42</f>
        <v>19763103.899999999</v>
      </c>
      <c r="K40" s="81">
        <f t="shared" si="8"/>
        <v>19924400.800000001</v>
      </c>
      <c r="L40" s="81">
        <f t="shared" si="8"/>
        <v>17028230.800000001</v>
      </c>
      <c r="M40" s="81">
        <f t="shared" si="8"/>
        <v>21086400.800000001</v>
      </c>
      <c r="N40" s="81">
        <f t="shared" si="8"/>
        <v>21086400.800000001</v>
      </c>
      <c r="O40" s="81">
        <f t="shared" si="8"/>
        <v>21086400.800000001</v>
      </c>
      <c r="P40" s="57">
        <f t="shared" si="1"/>
        <v>119974937.90000001</v>
      </c>
    </row>
    <row r="41" spans="1:16" ht="46.5" hidden="1">
      <c r="A41" s="81"/>
      <c r="B41" s="69"/>
      <c r="C41" s="69"/>
      <c r="D41" s="64" t="s">
        <v>19</v>
      </c>
      <c r="E41" s="69"/>
      <c r="F41" s="70"/>
      <c r="G41" s="70"/>
      <c r="H41" s="81"/>
      <c r="I41" s="81"/>
      <c r="J41" s="81">
        <f t="shared" ref="J41:O41" si="9">J46</f>
        <v>10703.9</v>
      </c>
      <c r="K41" s="81">
        <f t="shared" si="9"/>
        <v>11000.8</v>
      </c>
      <c r="L41" s="81">
        <f t="shared" si="9"/>
        <v>11000.8</v>
      </c>
      <c r="M41" s="81">
        <f t="shared" si="9"/>
        <v>11000.8</v>
      </c>
      <c r="N41" s="81">
        <f t="shared" si="9"/>
        <v>11000.8</v>
      </c>
      <c r="O41" s="81">
        <f t="shared" si="9"/>
        <v>11000.8</v>
      </c>
      <c r="P41" s="57">
        <f t="shared" si="1"/>
        <v>65707.899999999994</v>
      </c>
    </row>
    <row r="42" spans="1:16" s="63" customFormat="1" ht="157.5">
      <c r="A42" s="83" t="s">
        <v>96</v>
      </c>
      <c r="B42" s="74" t="s">
        <v>104</v>
      </c>
      <c r="C42" s="66" t="s">
        <v>150</v>
      </c>
      <c r="D42" s="66" t="s">
        <v>20</v>
      </c>
      <c r="E42" s="74"/>
      <c r="F42" s="75"/>
      <c r="G42" s="75"/>
      <c r="H42" s="83"/>
      <c r="I42" s="83"/>
      <c r="J42" s="83">
        <f t="shared" ref="J42:O42" si="10">J43+J44+J45+J47+J48</f>
        <v>19752400</v>
      </c>
      <c r="K42" s="83">
        <f t="shared" si="10"/>
        <v>19913400</v>
      </c>
      <c r="L42" s="83">
        <f t="shared" si="10"/>
        <v>17017230</v>
      </c>
      <c r="M42" s="83">
        <f t="shared" si="10"/>
        <v>21075400</v>
      </c>
      <c r="N42" s="83">
        <f t="shared" si="10"/>
        <v>21075400</v>
      </c>
      <c r="O42" s="83">
        <f t="shared" si="10"/>
        <v>21075400</v>
      </c>
      <c r="P42" s="63">
        <f t="shared" si="1"/>
        <v>119909230</v>
      </c>
    </row>
    <row r="43" spans="1:16" ht="120.75" customHeight="1">
      <c r="A43" s="86" t="s">
        <v>109</v>
      </c>
      <c r="B43" s="68" t="s">
        <v>87</v>
      </c>
      <c r="C43" s="64" t="s">
        <v>150</v>
      </c>
      <c r="D43" s="69" t="s">
        <v>20</v>
      </c>
      <c r="E43" s="69">
        <v>971</v>
      </c>
      <c r="F43" s="70" t="s">
        <v>21</v>
      </c>
      <c r="G43" s="70" t="s">
        <v>26</v>
      </c>
      <c r="H43" s="81"/>
      <c r="I43" s="81">
        <v>611</v>
      </c>
      <c r="J43" s="81">
        <v>18611000</v>
      </c>
      <c r="K43" s="81">
        <v>18409000</v>
      </c>
      <c r="L43" s="81">
        <v>15875830</v>
      </c>
      <c r="M43" s="81">
        <v>19271000</v>
      </c>
      <c r="N43" s="81">
        <v>19271000</v>
      </c>
      <c r="O43" s="81">
        <v>19271000</v>
      </c>
      <c r="P43" s="81">
        <v>19271000</v>
      </c>
    </row>
    <row r="44" spans="1:16" ht="60" customHeight="1">
      <c r="A44" s="97" t="s">
        <v>110</v>
      </c>
      <c r="B44" s="115" t="s">
        <v>35</v>
      </c>
      <c r="C44" s="106" t="s">
        <v>150</v>
      </c>
      <c r="D44" s="100" t="s">
        <v>20</v>
      </c>
      <c r="E44" s="69">
        <v>971</v>
      </c>
      <c r="F44" s="70" t="s">
        <v>21</v>
      </c>
      <c r="G44" s="70" t="s">
        <v>26</v>
      </c>
      <c r="H44" s="70"/>
      <c r="I44" s="81">
        <v>612</v>
      </c>
      <c r="J44" s="81">
        <v>233900</v>
      </c>
      <c r="K44" s="81">
        <v>233900</v>
      </c>
      <c r="L44" s="81">
        <v>233900</v>
      </c>
      <c r="M44" s="81">
        <v>233900</v>
      </c>
      <c r="N44" s="81">
        <v>233900</v>
      </c>
      <c r="O44" s="81">
        <v>233900</v>
      </c>
      <c r="P44" s="57">
        <f t="shared" si="1"/>
        <v>1403400</v>
      </c>
    </row>
    <row r="45" spans="1:16" ht="22.5" customHeight="1">
      <c r="A45" s="98"/>
      <c r="B45" s="116"/>
      <c r="C45" s="107"/>
      <c r="D45" s="101"/>
      <c r="E45" s="69">
        <v>972</v>
      </c>
      <c r="F45" s="70" t="s">
        <v>21</v>
      </c>
      <c r="G45" s="70" t="s">
        <v>26</v>
      </c>
      <c r="H45" s="70"/>
      <c r="I45" s="81">
        <v>622</v>
      </c>
      <c r="J45" s="81">
        <v>760500</v>
      </c>
      <c r="K45" s="81">
        <v>760500</v>
      </c>
      <c r="L45" s="81">
        <v>760500</v>
      </c>
      <c r="M45" s="81">
        <v>760500</v>
      </c>
      <c r="N45" s="81">
        <v>760500</v>
      </c>
      <c r="O45" s="81">
        <v>760500</v>
      </c>
      <c r="P45" s="57">
        <f t="shared" si="1"/>
        <v>4563000</v>
      </c>
    </row>
    <row r="46" spans="1:16" ht="49.5" hidden="1" customHeight="1">
      <c r="A46" s="99"/>
      <c r="B46" s="117"/>
      <c r="C46" s="87"/>
      <c r="D46" s="69" t="s">
        <v>19</v>
      </c>
      <c r="E46" s="69">
        <v>971</v>
      </c>
      <c r="F46" s="70" t="s">
        <v>53</v>
      </c>
      <c r="G46" s="70" t="s">
        <v>54</v>
      </c>
      <c r="H46" s="81"/>
      <c r="I46" s="81">
        <v>321</v>
      </c>
      <c r="J46" s="81">
        <v>10703.9</v>
      </c>
      <c r="K46" s="81">
        <v>11000.8</v>
      </c>
      <c r="L46" s="81">
        <v>11000.8</v>
      </c>
      <c r="M46" s="81">
        <v>11000.8</v>
      </c>
      <c r="N46" s="81">
        <v>11000.8</v>
      </c>
      <c r="O46" s="81">
        <v>11000.8</v>
      </c>
      <c r="P46" s="57">
        <f t="shared" si="1"/>
        <v>65707.899999999994</v>
      </c>
    </row>
    <row r="47" spans="1:16" ht="66.75" customHeight="1">
      <c r="A47" s="86" t="s">
        <v>111</v>
      </c>
      <c r="B47" s="68" t="s">
        <v>57</v>
      </c>
      <c r="C47" s="64" t="s">
        <v>150</v>
      </c>
      <c r="D47" s="69" t="s">
        <v>20</v>
      </c>
      <c r="E47" s="69">
        <v>971</v>
      </c>
      <c r="F47" s="70" t="s">
        <v>21</v>
      </c>
      <c r="G47" s="70" t="s">
        <v>21</v>
      </c>
      <c r="H47" s="81"/>
      <c r="I47" s="81">
        <v>622</v>
      </c>
      <c r="J47" s="81"/>
      <c r="K47" s="81"/>
      <c r="L47" s="81"/>
      <c r="M47" s="81">
        <v>300000</v>
      </c>
      <c r="N47" s="81">
        <v>300000</v>
      </c>
      <c r="O47" s="81">
        <v>300000</v>
      </c>
      <c r="P47" s="57">
        <f t="shared" si="1"/>
        <v>900000</v>
      </c>
    </row>
    <row r="48" spans="1:16" ht="186">
      <c r="A48" s="86" t="s">
        <v>112</v>
      </c>
      <c r="B48" s="68" t="s">
        <v>30</v>
      </c>
      <c r="C48" s="64" t="s">
        <v>150</v>
      </c>
      <c r="D48" s="69" t="s">
        <v>20</v>
      </c>
      <c r="E48" s="69">
        <v>971</v>
      </c>
      <c r="F48" s="70" t="s">
        <v>21</v>
      </c>
      <c r="G48" s="70" t="s">
        <v>26</v>
      </c>
      <c r="H48" s="81"/>
      <c r="I48" s="81">
        <v>612</v>
      </c>
      <c r="J48" s="81">
        <v>147000</v>
      </c>
      <c r="K48" s="81">
        <v>510000</v>
      </c>
      <c r="L48" s="81">
        <v>147000</v>
      </c>
      <c r="M48" s="81">
        <v>510000</v>
      </c>
      <c r="N48" s="81">
        <v>510000</v>
      </c>
      <c r="O48" s="81">
        <v>510000</v>
      </c>
      <c r="P48" s="57">
        <f t="shared" si="1"/>
        <v>2334000</v>
      </c>
    </row>
    <row r="49" spans="1:16" ht="150" hidden="1" customHeight="1">
      <c r="A49" s="81">
        <v>4</v>
      </c>
      <c r="B49" s="100" t="s">
        <v>113</v>
      </c>
      <c r="C49" s="80"/>
      <c r="D49" s="64" t="s">
        <v>24</v>
      </c>
      <c r="E49" s="69">
        <v>970</v>
      </c>
      <c r="F49" s="70" t="s">
        <v>21</v>
      </c>
      <c r="G49" s="71"/>
      <c r="H49" s="86"/>
      <c r="I49" s="64"/>
      <c r="J49" s="81">
        <f t="shared" ref="J49:O49" si="11">J50+J51</f>
        <v>731359.8</v>
      </c>
      <c r="K49" s="81">
        <f t="shared" si="11"/>
        <v>729900</v>
      </c>
      <c r="L49" s="81">
        <f t="shared" si="11"/>
        <v>729900</v>
      </c>
      <c r="M49" s="81">
        <f t="shared" si="11"/>
        <v>3800000</v>
      </c>
      <c r="N49" s="81">
        <f t="shared" si="11"/>
        <v>3800000</v>
      </c>
      <c r="O49" s="81">
        <f t="shared" si="11"/>
        <v>3800000</v>
      </c>
      <c r="P49" s="57">
        <f t="shared" si="1"/>
        <v>13591159.800000001</v>
      </c>
    </row>
    <row r="50" spans="1:16" ht="46.5" hidden="1">
      <c r="A50" s="81"/>
      <c r="B50" s="118"/>
      <c r="C50" s="82"/>
      <c r="D50" s="72" t="s">
        <v>19</v>
      </c>
      <c r="E50" s="69"/>
      <c r="F50" s="70"/>
      <c r="G50" s="71"/>
      <c r="H50" s="86"/>
      <c r="I50" s="64"/>
      <c r="J50" s="81">
        <f t="shared" ref="J50:O50" si="12">J52+J53+J56+J57</f>
        <v>1459.8</v>
      </c>
      <c r="K50" s="81">
        <f t="shared" si="12"/>
        <v>0</v>
      </c>
      <c r="L50" s="81">
        <f t="shared" si="12"/>
        <v>0</v>
      </c>
      <c r="M50" s="81">
        <f t="shared" si="12"/>
        <v>0</v>
      </c>
      <c r="N50" s="81">
        <f t="shared" si="12"/>
        <v>0</v>
      </c>
      <c r="O50" s="81">
        <f t="shared" si="12"/>
        <v>0</v>
      </c>
      <c r="P50" s="57">
        <f t="shared" si="1"/>
        <v>1459.8</v>
      </c>
    </row>
    <row r="51" spans="1:16" ht="46.5">
      <c r="A51" s="102" t="s">
        <v>96</v>
      </c>
      <c r="B51" s="118"/>
      <c r="C51" s="107" t="s">
        <v>150</v>
      </c>
      <c r="D51" s="72" t="s">
        <v>20</v>
      </c>
      <c r="E51" s="69"/>
      <c r="F51" s="70"/>
      <c r="G51" s="71"/>
      <c r="H51" s="86"/>
      <c r="I51" s="64"/>
      <c r="J51" s="81">
        <f t="shared" ref="J51:O51" si="13">J54+J58+J59</f>
        <v>729900</v>
      </c>
      <c r="K51" s="81">
        <f t="shared" si="13"/>
        <v>729900</v>
      </c>
      <c r="L51" s="81">
        <f t="shared" si="13"/>
        <v>729900</v>
      </c>
      <c r="M51" s="81">
        <f t="shared" si="13"/>
        <v>3800000</v>
      </c>
      <c r="N51" s="81">
        <f t="shared" si="13"/>
        <v>3800000</v>
      </c>
      <c r="O51" s="81">
        <f t="shared" si="13"/>
        <v>3800000</v>
      </c>
      <c r="P51" s="57">
        <f t="shared" si="1"/>
        <v>13589700</v>
      </c>
    </row>
    <row r="52" spans="1:16" ht="15" hidden="1" customHeight="1">
      <c r="A52" s="103"/>
      <c r="B52" s="118"/>
      <c r="C52" s="107"/>
      <c r="D52" s="100" t="s">
        <v>19</v>
      </c>
      <c r="E52" s="69">
        <v>971</v>
      </c>
      <c r="F52" s="70" t="s">
        <v>21</v>
      </c>
      <c r="G52" s="71" t="s">
        <v>22</v>
      </c>
      <c r="H52" s="86"/>
      <c r="I52" s="86" t="s">
        <v>27</v>
      </c>
      <c r="J52" s="81">
        <v>290</v>
      </c>
      <c r="K52" s="81"/>
      <c r="L52" s="81"/>
      <c r="M52" s="81"/>
      <c r="N52" s="81"/>
      <c r="O52" s="81"/>
      <c r="P52" s="57">
        <f t="shared" si="1"/>
        <v>290</v>
      </c>
    </row>
    <row r="53" spans="1:16" ht="18.75" hidden="1" customHeight="1">
      <c r="A53" s="103"/>
      <c r="B53" s="118"/>
      <c r="C53" s="107"/>
      <c r="D53" s="101"/>
      <c r="E53" s="69">
        <v>971</v>
      </c>
      <c r="F53" s="70" t="s">
        <v>21</v>
      </c>
      <c r="G53" s="71" t="s">
        <v>22</v>
      </c>
      <c r="H53" s="86"/>
      <c r="I53" s="86" t="s">
        <v>28</v>
      </c>
      <c r="J53" s="81"/>
      <c r="K53" s="81"/>
      <c r="L53" s="81"/>
      <c r="M53" s="81"/>
      <c r="N53" s="81"/>
      <c r="O53" s="81"/>
      <c r="P53" s="57">
        <f t="shared" si="1"/>
        <v>0</v>
      </c>
    </row>
    <row r="54" spans="1:16" ht="15" customHeight="1">
      <c r="A54" s="103"/>
      <c r="B54" s="118"/>
      <c r="C54" s="107"/>
      <c r="D54" s="100" t="s">
        <v>20</v>
      </c>
      <c r="E54" s="69">
        <v>971</v>
      </c>
      <c r="F54" s="70" t="s">
        <v>21</v>
      </c>
      <c r="G54" s="71" t="s">
        <v>22</v>
      </c>
      <c r="H54" s="86"/>
      <c r="I54" s="86" t="s">
        <v>27</v>
      </c>
      <c r="J54" s="81">
        <v>143900</v>
      </c>
      <c r="K54" s="81">
        <v>729900</v>
      </c>
      <c r="L54" s="81">
        <v>729900</v>
      </c>
      <c r="M54" s="81">
        <v>1500000</v>
      </c>
      <c r="N54" s="81">
        <v>1500000</v>
      </c>
      <c r="O54" s="81">
        <v>1500000</v>
      </c>
      <c r="P54" s="57">
        <f t="shared" si="1"/>
        <v>6103700</v>
      </c>
    </row>
    <row r="55" spans="1:16">
      <c r="A55" s="103"/>
      <c r="B55" s="118"/>
      <c r="C55" s="107"/>
      <c r="D55" s="101"/>
      <c r="E55" s="69">
        <v>971</v>
      </c>
      <c r="F55" s="70" t="s">
        <v>21</v>
      </c>
      <c r="G55" s="71" t="s">
        <v>22</v>
      </c>
      <c r="H55" s="86"/>
      <c r="I55" s="86" t="s">
        <v>28</v>
      </c>
      <c r="J55" s="81"/>
      <c r="K55" s="81"/>
      <c r="L55" s="81"/>
      <c r="M55" s="81"/>
      <c r="N55" s="81"/>
      <c r="O55" s="81"/>
      <c r="P55" s="57">
        <f t="shared" si="1"/>
        <v>0</v>
      </c>
    </row>
    <row r="56" spans="1:16" ht="18.75" hidden="1" customHeight="1">
      <c r="A56" s="103"/>
      <c r="B56" s="118"/>
      <c r="C56" s="107"/>
      <c r="D56" s="100" t="s">
        <v>19</v>
      </c>
      <c r="E56" s="69">
        <v>971</v>
      </c>
      <c r="F56" s="70" t="s">
        <v>21</v>
      </c>
      <c r="G56" s="71" t="s">
        <v>26</v>
      </c>
      <c r="H56" s="86"/>
      <c r="I56" s="86" t="s">
        <v>27</v>
      </c>
      <c r="J56" s="81">
        <v>1169.8</v>
      </c>
      <c r="K56" s="81"/>
      <c r="L56" s="81"/>
      <c r="M56" s="81"/>
      <c r="N56" s="81"/>
      <c r="O56" s="81"/>
      <c r="P56" s="57">
        <f t="shared" si="1"/>
        <v>1169.8</v>
      </c>
    </row>
    <row r="57" spans="1:16" ht="18.75" hidden="1" customHeight="1">
      <c r="A57" s="103"/>
      <c r="B57" s="118"/>
      <c r="C57" s="107"/>
      <c r="D57" s="101"/>
      <c r="E57" s="69">
        <v>971</v>
      </c>
      <c r="F57" s="70" t="s">
        <v>21</v>
      </c>
      <c r="G57" s="71" t="s">
        <v>26</v>
      </c>
      <c r="H57" s="86"/>
      <c r="I57" s="86" t="s">
        <v>28</v>
      </c>
      <c r="J57" s="81"/>
      <c r="K57" s="81"/>
      <c r="L57" s="81"/>
      <c r="M57" s="81"/>
      <c r="N57" s="81"/>
      <c r="O57" s="81"/>
      <c r="P57" s="57">
        <f t="shared" si="1"/>
        <v>0</v>
      </c>
    </row>
    <row r="58" spans="1:16">
      <c r="A58" s="103"/>
      <c r="B58" s="118"/>
      <c r="C58" s="107"/>
      <c r="D58" s="119" t="s">
        <v>20</v>
      </c>
      <c r="E58" s="69">
        <v>971</v>
      </c>
      <c r="F58" s="70" t="s">
        <v>21</v>
      </c>
      <c r="G58" s="71" t="s">
        <v>26</v>
      </c>
      <c r="H58" s="86"/>
      <c r="I58" s="86" t="s">
        <v>27</v>
      </c>
      <c r="J58" s="81">
        <v>586000</v>
      </c>
      <c r="K58" s="81"/>
      <c r="L58" s="81"/>
      <c r="M58" s="81">
        <v>1500000</v>
      </c>
      <c r="N58" s="81">
        <v>1500000</v>
      </c>
      <c r="O58" s="81">
        <v>1500000</v>
      </c>
      <c r="P58" s="57">
        <f t="shared" si="1"/>
        <v>5086000</v>
      </c>
    </row>
    <row r="59" spans="1:16">
      <c r="A59" s="104"/>
      <c r="B59" s="101"/>
      <c r="C59" s="108"/>
      <c r="D59" s="119"/>
      <c r="E59" s="69">
        <v>971</v>
      </c>
      <c r="F59" s="70" t="s">
        <v>21</v>
      </c>
      <c r="G59" s="71" t="s">
        <v>26</v>
      </c>
      <c r="H59" s="86"/>
      <c r="I59" s="86" t="s">
        <v>28</v>
      </c>
      <c r="J59" s="81"/>
      <c r="K59" s="81"/>
      <c r="L59" s="81"/>
      <c r="M59" s="81">
        <v>800000</v>
      </c>
      <c r="N59" s="81">
        <v>800000</v>
      </c>
      <c r="O59" s="81">
        <v>800000</v>
      </c>
      <c r="P59" s="57">
        <f t="shared" si="1"/>
        <v>2400000</v>
      </c>
    </row>
    <row r="60" spans="1:16" ht="168.75" hidden="1" customHeight="1">
      <c r="A60" s="94" t="s">
        <v>96</v>
      </c>
      <c r="B60" s="110" t="s">
        <v>114</v>
      </c>
      <c r="C60" s="80"/>
      <c r="D60" s="69" t="s">
        <v>46</v>
      </c>
      <c r="E60" s="81">
        <v>971</v>
      </c>
      <c r="F60" s="81"/>
      <c r="G60" s="81"/>
      <c r="H60" s="81"/>
      <c r="I60" s="81"/>
      <c r="J60" s="81">
        <f t="shared" ref="J60:O60" si="14">J61+J62</f>
        <v>14136589.6</v>
      </c>
      <c r="K60" s="81">
        <f t="shared" si="14"/>
        <v>12875482.300000001</v>
      </c>
      <c r="L60" s="81">
        <f t="shared" si="14"/>
        <v>12892784.800000001</v>
      </c>
      <c r="M60" s="81">
        <f t="shared" si="14"/>
        <v>12888115.4</v>
      </c>
      <c r="N60" s="81">
        <f t="shared" si="14"/>
        <v>12888115.4</v>
      </c>
      <c r="O60" s="81">
        <f t="shared" si="14"/>
        <v>12888115.4</v>
      </c>
      <c r="P60" s="57">
        <f t="shared" si="1"/>
        <v>78569202.899999991</v>
      </c>
    </row>
    <row r="61" spans="1:16" ht="37.5" hidden="1" customHeight="1">
      <c r="A61" s="95"/>
      <c r="B61" s="111"/>
      <c r="C61" s="82"/>
      <c r="D61" s="69" t="s">
        <v>19</v>
      </c>
      <c r="E61" s="81">
        <v>971</v>
      </c>
      <c r="F61" s="81"/>
      <c r="G61" s="81"/>
      <c r="H61" s="81"/>
      <c r="I61" s="81"/>
      <c r="J61" s="81">
        <f t="shared" ref="J61:O61" si="15">J70+J71+J72+J73+J74</f>
        <v>40659.600000000006</v>
      </c>
      <c r="K61" s="81">
        <f t="shared" si="15"/>
        <v>42982.3</v>
      </c>
      <c r="L61" s="81">
        <f t="shared" si="15"/>
        <v>45444.800000000003</v>
      </c>
      <c r="M61" s="81">
        <f t="shared" si="15"/>
        <v>43415.4</v>
      </c>
      <c r="N61" s="81">
        <f t="shared" si="15"/>
        <v>43415.4</v>
      </c>
      <c r="O61" s="81">
        <f t="shared" si="15"/>
        <v>43415.4</v>
      </c>
      <c r="P61" s="57">
        <f t="shared" si="1"/>
        <v>259332.9</v>
      </c>
    </row>
    <row r="62" spans="1:16" s="63" customFormat="1" ht="187.5" customHeight="1">
      <c r="A62" s="96"/>
      <c r="B62" s="112"/>
      <c r="C62" s="66" t="s">
        <v>150</v>
      </c>
      <c r="D62" s="74" t="s">
        <v>20</v>
      </c>
      <c r="E62" s="83">
        <v>971</v>
      </c>
      <c r="F62" s="83"/>
      <c r="G62" s="83"/>
      <c r="H62" s="83"/>
      <c r="I62" s="83"/>
      <c r="J62" s="83">
        <f t="shared" ref="J62:O62" si="16">J63+J69</f>
        <v>14095930</v>
      </c>
      <c r="K62" s="83">
        <f t="shared" si="16"/>
        <v>12832500</v>
      </c>
      <c r="L62" s="83">
        <f t="shared" si="16"/>
        <v>12847340</v>
      </c>
      <c r="M62" s="83">
        <f t="shared" si="16"/>
        <v>12844700</v>
      </c>
      <c r="N62" s="83">
        <f t="shared" si="16"/>
        <v>12844700</v>
      </c>
      <c r="O62" s="83">
        <f t="shared" si="16"/>
        <v>12844700</v>
      </c>
      <c r="P62" s="63">
        <f t="shared" si="1"/>
        <v>78309870</v>
      </c>
    </row>
    <row r="63" spans="1:16" ht="409.5">
      <c r="A63" s="86" t="s">
        <v>115</v>
      </c>
      <c r="B63" s="69" t="s">
        <v>60</v>
      </c>
      <c r="C63" s="64" t="s">
        <v>150</v>
      </c>
      <c r="D63" s="69" t="s">
        <v>20</v>
      </c>
      <c r="E63" s="70">
        <v>971</v>
      </c>
      <c r="F63" s="70" t="s">
        <v>21</v>
      </c>
      <c r="G63" s="70" t="s">
        <v>50</v>
      </c>
      <c r="H63" s="70"/>
      <c r="I63" s="81"/>
      <c r="J63" s="81">
        <v>13473930</v>
      </c>
      <c r="K63" s="81">
        <v>12209200</v>
      </c>
      <c r="L63" s="81">
        <v>12222700</v>
      </c>
      <c r="M63" s="81">
        <v>12222700</v>
      </c>
      <c r="N63" s="81">
        <v>12222700</v>
      </c>
      <c r="O63" s="81">
        <v>12222700</v>
      </c>
      <c r="P63" s="57">
        <f t="shared" si="1"/>
        <v>74573930</v>
      </c>
    </row>
    <row r="64" spans="1:16" ht="232.5" hidden="1">
      <c r="A64" s="70" t="s">
        <v>62</v>
      </c>
      <c r="B64" s="69" t="s">
        <v>63</v>
      </c>
      <c r="C64" s="69"/>
      <c r="D64" s="69" t="s">
        <v>20</v>
      </c>
      <c r="E64" s="70" t="s">
        <v>64</v>
      </c>
      <c r="F64" s="70" t="s">
        <v>21</v>
      </c>
      <c r="G64" s="70" t="s">
        <v>50</v>
      </c>
      <c r="H64" s="70"/>
      <c r="I64" s="81">
        <v>111</v>
      </c>
      <c r="J64" s="81">
        <v>12994.56</v>
      </c>
      <c r="K64" s="81">
        <v>11694.56</v>
      </c>
      <c r="L64" s="81">
        <v>11694.56</v>
      </c>
      <c r="M64" s="81">
        <v>11694.56</v>
      </c>
      <c r="N64" s="81">
        <v>11694.56</v>
      </c>
      <c r="O64" s="81">
        <v>11694.56</v>
      </c>
      <c r="P64" s="57">
        <f t="shared" si="1"/>
        <v>71467.360000000001</v>
      </c>
    </row>
    <row r="65" spans="1:22" ht="186" hidden="1">
      <c r="A65" s="70" t="s">
        <v>68</v>
      </c>
      <c r="B65" s="69" t="s">
        <v>65</v>
      </c>
      <c r="C65" s="69"/>
      <c r="D65" s="86" t="s">
        <v>20</v>
      </c>
      <c r="E65" s="70" t="s">
        <v>64</v>
      </c>
      <c r="F65" s="70" t="s">
        <v>21</v>
      </c>
      <c r="G65" s="70" t="s">
        <v>50</v>
      </c>
      <c r="H65" s="70"/>
      <c r="I65" s="81">
        <v>112</v>
      </c>
      <c r="J65" s="81">
        <v>36.380000000000003</v>
      </c>
      <c r="K65" s="81">
        <v>36.61</v>
      </c>
      <c r="L65" s="81">
        <v>40.11</v>
      </c>
      <c r="M65" s="81">
        <v>40.11</v>
      </c>
      <c r="N65" s="81">
        <v>40.11</v>
      </c>
      <c r="O65" s="81">
        <v>40.11</v>
      </c>
      <c r="P65" s="57">
        <f t="shared" si="1"/>
        <v>233.43</v>
      </c>
    </row>
    <row r="66" spans="1:22" ht="209.25" hidden="1">
      <c r="A66" s="70" t="s">
        <v>69</v>
      </c>
      <c r="B66" s="69" t="s">
        <v>66</v>
      </c>
      <c r="C66" s="69"/>
      <c r="D66" s="69" t="s">
        <v>20</v>
      </c>
      <c r="E66" s="70" t="s">
        <v>64</v>
      </c>
      <c r="F66" s="70" t="s">
        <v>21</v>
      </c>
      <c r="G66" s="70" t="s">
        <v>50</v>
      </c>
      <c r="H66" s="70"/>
      <c r="I66" s="81">
        <v>242</v>
      </c>
      <c r="J66" s="81">
        <v>300.72000000000003</v>
      </c>
      <c r="K66" s="81">
        <v>313.95</v>
      </c>
      <c r="L66" s="81">
        <v>327.45</v>
      </c>
      <c r="M66" s="81">
        <v>327.45</v>
      </c>
      <c r="N66" s="81">
        <v>327.45</v>
      </c>
      <c r="O66" s="81">
        <v>327.45</v>
      </c>
      <c r="P66" s="57">
        <f t="shared" si="1"/>
        <v>1924.47</v>
      </c>
    </row>
    <row r="67" spans="1:22" ht="279" hidden="1">
      <c r="A67" s="70" t="s">
        <v>70</v>
      </c>
      <c r="B67" s="69" t="s">
        <v>67</v>
      </c>
      <c r="C67" s="69"/>
      <c r="D67" s="69" t="s">
        <v>20</v>
      </c>
      <c r="E67" s="70" t="s">
        <v>64</v>
      </c>
      <c r="F67" s="70" t="s">
        <v>21</v>
      </c>
      <c r="G67" s="70" t="s">
        <v>50</v>
      </c>
      <c r="H67" s="70"/>
      <c r="I67" s="81">
        <v>244</v>
      </c>
      <c r="J67" s="81">
        <v>132.88999999999999</v>
      </c>
      <c r="K67" s="81">
        <v>154.44</v>
      </c>
      <c r="L67" s="81">
        <v>150.66</v>
      </c>
      <c r="M67" s="81">
        <v>150.66</v>
      </c>
      <c r="N67" s="81">
        <v>150.66</v>
      </c>
      <c r="O67" s="81">
        <v>150.66</v>
      </c>
      <c r="P67" s="57">
        <f t="shared" si="1"/>
        <v>889.96999999999991</v>
      </c>
    </row>
    <row r="68" spans="1:22" ht="116.25" hidden="1">
      <c r="A68" s="70" t="s">
        <v>71</v>
      </c>
      <c r="B68" s="69" t="s">
        <v>72</v>
      </c>
      <c r="C68" s="69"/>
      <c r="D68" s="69" t="s">
        <v>20</v>
      </c>
      <c r="E68" s="70" t="s">
        <v>64</v>
      </c>
      <c r="F68" s="70" t="s">
        <v>21</v>
      </c>
      <c r="G68" s="70" t="s">
        <v>50</v>
      </c>
      <c r="H68" s="70"/>
      <c r="I68" s="81">
        <v>852</v>
      </c>
      <c r="J68" s="81">
        <v>9.3800000000000008</v>
      </c>
      <c r="K68" s="81">
        <v>9.64</v>
      </c>
      <c r="L68" s="81">
        <v>9.92</v>
      </c>
      <c r="M68" s="81">
        <v>9.92</v>
      </c>
      <c r="N68" s="81">
        <v>9.92</v>
      </c>
      <c r="O68" s="81">
        <v>9.92</v>
      </c>
      <c r="P68" s="57">
        <f t="shared" si="1"/>
        <v>58.7</v>
      </c>
    </row>
    <row r="69" spans="1:22" ht="234" customHeight="1">
      <c r="A69" s="86" t="s">
        <v>116</v>
      </c>
      <c r="B69" s="88" t="s">
        <v>117</v>
      </c>
      <c r="C69" s="64" t="s">
        <v>150</v>
      </c>
      <c r="D69" s="69" t="s">
        <v>20</v>
      </c>
      <c r="E69" s="70" t="s">
        <v>64</v>
      </c>
      <c r="F69" s="70" t="s">
        <v>21</v>
      </c>
      <c r="G69" s="70" t="s">
        <v>50</v>
      </c>
      <c r="H69" s="70"/>
      <c r="I69" s="81">
        <v>244</v>
      </c>
      <c r="J69" s="81">
        <v>622000</v>
      </c>
      <c r="K69" s="81">
        <v>623300</v>
      </c>
      <c r="L69" s="81">
        <v>624640</v>
      </c>
      <c r="M69" s="81">
        <v>622000</v>
      </c>
      <c r="N69" s="81">
        <v>622000</v>
      </c>
      <c r="O69" s="81">
        <v>622000</v>
      </c>
      <c r="P69" s="57">
        <f t="shared" si="1"/>
        <v>3735940</v>
      </c>
    </row>
    <row r="70" spans="1:22" ht="123" hidden="1" customHeight="1">
      <c r="A70" s="70"/>
      <c r="B70" s="113" t="s">
        <v>76</v>
      </c>
      <c r="C70" s="89"/>
      <c r="D70" s="100" t="s">
        <v>19</v>
      </c>
      <c r="E70" s="70" t="s">
        <v>64</v>
      </c>
      <c r="F70" s="70" t="s">
        <v>53</v>
      </c>
      <c r="G70" s="70" t="s">
        <v>54</v>
      </c>
      <c r="H70" s="70" t="s">
        <v>90</v>
      </c>
      <c r="I70" s="81">
        <v>313</v>
      </c>
      <c r="J70" s="81">
        <v>10367.299999999999</v>
      </c>
      <c r="K70" s="81">
        <v>11433.7</v>
      </c>
      <c r="L70" s="81">
        <v>12592.4</v>
      </c>
      <c r="M70" s="81">
        <v>10563</v>
      </c>
      <c r="N70" s="81">
        <v>10563</v>
      </c>
      <c r="O70" s="81">
        <v>10563</v>
      </c>
      <c r="P70" s="57">
        <f t="shared" si="1"/>
        <v>66082.400000000009</v>
      </c>
    </row>
    <row r="71" spans="1:22" hidden="1">
      <c r="A71" s="70" t="s">
        <v>75</v>
      </c>
      <c r="B71" s="114"/>
      <c r="C71" s="90"/>
      <c r="D71" s="101"/>
      <c r="E71" s="70" t="s">
        <v>64</v>
      </c>
      <c r="F71" s="70" t="s">
        <v>53</v>
      </c>
      <c r="G71" s="70" t="s">
        <v>54</v>
      </c>
      <c r="H71" s="70" t="s">
        <v>91</v>
      </c>
      <c r="I71" s="81">
        <v>313</v>
      </c>
      <c r="J71" s="81">
        <v>5010.3</v>
      </c>
      <c r="K71" s="81">
        <v>5261.6</v>
      </c>
      <c r="L71" s="81">
        <v>5550.8</v>
      </c>
      <c r="M71" s="81">
        <v>5550.8</v>
      </c>
      <c r="N71" s="81">
        <v>5550.8</v>
      </c>
      <c r="O71" s="81">
        <v>5550.8</v>
      </c>
      <c r="P71" s="57">
        <f t="shared" si="1"/>
        <v>32475.100000000002</v>
      </c>
    </row>
    <row r="72" spans="1:22" ht="325.5" hidden="1">
      <c r="A72" s="70" t="s">
        <v>78</v>
      </c>
      <c r="B72" s="69" t="s">
        <v>77</v>
      </c>
      <c r="C72" s="69"/>
      <c r="D72" s="69" t="s">
        <v>19</v>
      </c>
      <c r="E72" s="70" t="s">
        <v>64</v>
      </c>
      <c r="F72" s="70"/>
      <c r="G72" s="70"/>
      <c r="H72" s="70"/>
      <c r="I72" s="81"/>
      <c r="J72" s="81">
        <v>498.2</v>
      </c>
      <c r="K72" s="81">
        <v>520.6</v>
      </c>
      <c r="L72" s="81">
        <v>544</v>
      </c>
      <c r="M72" s="81">
        <v>544</v>
      </c>
      <c r="N72" s="81">
        <v>544</v>
      </c>
      <c r="O72" s="81">
        <v>544</v>
      </c>
      <c r="P72" s="57">
        <f t="shared" si="1"/>
        <v>3194.7999999999997</v>
      </c>
    </row>
    <row r="73" spans="1:22" ht="409.5" hidden="1">
      <c r="A73" s="70" t="s">
        <v>82</v>
      </c>
      <c r="B73" s="69" t="s">
        <v>79</v>
      </c>
      <c r="C73" s="69"/>
      <c r="D73" s="69" t="s">
        <v>19</v>
      </c>
      <c r="E73" s="70" t="s">
        <v>64</v>
      </c>
      <c r="F73" s="70" t="s">
        <v>53</v>
      </c>
      <c r="G73" s="70" t="s">
        <v>54</v>
      </c>
      <c r="H73" s="70" t="s">
        <v>81</v>
      </c>
      <c r="I73" s="81">
        <v>321</v>
      </c>
      <c r="J73" s="81">
        <v>5815.6</v>
      </c>
      <c r="K73" s="81">
        <v>5815.6</v>
      </c>
      <c r="L73" s="81">
        <v>5815.6</v>
      </c>
      <c r="M73" s="81">
        <v>5815.6</v>
      </c>
      <c r="N73" s="81">
        <v>5815.6</v>
      </c>
      <c r="O73" s="81">
        <v>5815.6</v>
      </c>
      <c r="P73" s="57">
        <f t="shared" si="1"/>
        <v>34893.599999999999</v>
      </c>
    </row>
    <row r="74" spans="1:22" ht="409.5" hidden="1">
      <c r="A74" s="70" t="s">
        <v>85</v>
      </c>
      <c r="B74" s="69" t="s">
        <v>83</v>
      </c>
      <c r="C74" s="69"/>
      <c r="D74" s="69" t="s">
        <v>19</v>
      </c>
      <c r="E74" s="70" t="s">
        <v>64</v>
      </c>
      <c r="F74" s="70" t="s">
        <v>53</v>
      </c>
      <c r="G74" s="70" t="s">
        <v>80</v>
      </c>
      <c r="H74" s="70" t="s">
        <v>84</v>
      </c>
      <c r="I74" s="81">
        <v>321</v>
      </c>
      <c r="J74" s="81">
        <v>18968.2</v>
      </c>
      <c r="K74" s="81">
        <v>19950.8</v>
      </c>
      <c r="L74" s="81">
        <v>20942</v>
      </c>
      <c r="M74" s="81">
        <v>20942</v>
      </c>
      <c r="N74" s="81">
        <v>20942</v>
      </c>
      <c r="O74" s="81">
        <v>20942</v>
      </c>
      <c r="P74" s="57">
        <f t="shared" si="1"/>
        <v>122687</v>
      </c>
    </row>
    <row r="76" spans="1:22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</row>
    <row r="81" spans="1:27" ht="23.25" customHeight="1">
      <c r="A81" s="105" t="s">
        <v>152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</row>
  </sheetData>
  <mergeCells count="56">
    <mergeCell ref="B13:B15"/>
    <mergeCell ref="B16:B18"/>
    <mergeCell ref="B19:B22"/>
    <mergeCell ref="C21:C22"/>
    <mergeCell ref="D36:D37"/>
    <mergeCell ref="C32:C33"/>
    <mergeCell ref="B30:B33"/>
    <mergeCell ref="D19:D20"/>
    <mergeCell ref="D21:D22"/>
    <mergeCell ref="B25:B26"/>
    <mergeCell ref="A10:A12"/>
    <mergeCell ref="B10:B12"/>
    <mergeCell ref="D10:D12"/>
    <mergeCell ref="E10:I10"/>
    <mergeCell ref="E11:E12"/>
    <mergeCell ref="F11:F12"/>
    <mergeCell ref="G11:G12"/>
    <mergeCell ref="H11:H12"/>
    <mergeCell ref="J10:O10"/>
    <mergeCell ref="C10:C12"/>
    <mergeCell ref="K11:K12"/>
    <mergeCell ref="L11:L12"/>
    <mergeCell ref="M11:M12"/>
    <mergeCell ref="N11:N12"/>
    <mergeCell ref="O11:O12"/>
    <mergeCell ref="J11:J12"/>
    <mergeCell ref="I11:I12"/>
    <mergeCell ref="D52:D53"/>
    <mergeCell ref="D54:D55"/>
    <mergeCell ref="D56:D57"/>
    <mergeCell ref="D58:D59"/>
    <mergeCell ref="B27:B29"/>
    <mergeCell ref="C51:C59"/>
    <mergeCell ref="D30:D31"/>
    <mergeCell ref="D32:D33"/>
    <mergeCell ref="B34:B37"/>
    <mergeCell ref="D34:D35"/>
    <mergeCell ref="A81:K81"/>
    <mergeCell ref="C44:C45"/>
    <mergeCell ref="C36:C37"/>
    <mergeCell ref="A76:V76"/>
    <mergeCell ref="B60:B62"/>
    <mergeCell ref="B70:B71"/>
    <mergeCell ref="B44:B46"/>
    <mergeCell ref="D44:D45"/>
    <mergeCell ref="D70:D71"/>
    <mergeCell ref="B49:B59"/>
    <mergeCell ref="A13:A15"/>
    <mergeCell ref="A16:A18"/>
    <mergeCell ref="A19:A22"/>
    <mergeCell ref="A60:A62"/>
    <mergeCell ref="A44:A46"/>
    <mergeCell ref="A25:A26"/>
    <mergeCell ref="A36:A37"/>
    <mergeCell ref="A51:A59"/>
    <mergeCell ref="A32:A33"/>
  </mergeCells>
  <phoneticPr fontId="0" type="noConversion"/>
  <pageMargins left="0.70866141732283472" right="0.19685039370078741" top="0.74803149606299213" bottom="0.74803149606299213" header="0.31496062992125984" footer="0.31496062992125984"/>
  <pageSetup paperSize="9" scale="40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9"/>
  <sheetViews>
    <sheetView topLeftCell="A37" workbookViewId="0">
      <selection activeCell="A76" sqref="A76:V76"/>
    </sheetView>
  </sheetViews>
  <sheetFormatPr defaultColWidth="12.7109375" defaultRowHeight="18.75"/>
  <cols>
    <col min="1" max="1" width="16.42578125" style="3" customWidth="1"/>
    <col min="2" max="3" width="0" style="3" hidden="1" customWidth="1"/>
    <col min="4" max="4" width="15.42578125" style="3" hidden="1" customWidth="1"/>
    <col min="5" max="5" width="0" style="3" hidden="1" customWidth="1"/>
    <col min="6" max="7" width="24.7109375" style="3" customWidth="1"/>
    <col min="8" max="8" width="16.42578125" style="3" customWidth="1"/>
    <col min="9" max="13" width="0" style="3" hidden="1" customWidth="1"/>
    <col min="14" max="14" width="18" style="3" customWidth="1"/>
    <col min="15" max="15" width="19" style="3" customWidth="1"/>
    <col min="16" max="16" width="14.7109375" style="3" customWidth="1"/>
    <col min="17" max="17" width="15.7109375" style="3" customWidth="1"/>
    <col min="18" max="18" width="14.42578125" style="3" customWidth="1"/>
    <col min="19" max="19" width="15.85546875" style="3" customWidth="1"/>
    <col min="20" max="20" width="18.140625" style="3" hidden="1" customWidth="1"/>
    <col min="21" max="16384" width="12.7109375" style="3"/>
  </cols>
  <sheetData>
    <row r="1" spans="1:20">
      <c r="S1" s="40" t="s">
        <v>145</v>
      </c>
    </row>
    <row r="2" spans="1:20">
      <c r="S2" s="40" t="s">
        <v>140</v>
      </c>
    </row>
    <row r="3" spans="1:20">
      <c r="S3" s="40" t="s">
        <v>141</v>
      </c>
    </row>
    <row r="4" spans="1:20">
      <c r="S4" s="40" t="s">
        <v>142</v>
      </c>
    </row>
    <row r="5" spans="1:20">
      <c r="S5" s="40" t="s">
        <v>143</v>
      </c>
    </row>
    <row r="6" spans="1:20" ht="15" customHeight="1">
      <c r="A6" s="168" t="s">
        <v>118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</row>
    <row r="7" spans="1:20" ht="15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</row>
    <row r="8" spans="1:20" ht="25.5" customHeight="1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</row>
    <row r="9" spans="1:20" ht="15" customHeight="1">
      <c r="A9" s="18"/>
      <c r="B9" s="18"/>
      <c r="C9" s="18"/>
      <c r="D9" s="18"/>
      <c r="E9" s="18"/>
      <c r="F9" s="18"/>
      <c r="G9" s="35"/>
      <c r="H9" s="35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0" s="2" customFormat="1" ht="104.25" customHeight="1">
      <c r="A10" s="162" t="s">
        <v>93</v>
      </c>
      <c r="B10" s="155" t="s">
        <v>0</v>
      </c>
      <c r="C10" s="155"/>
      <c r="D10" s="155"/>
      <c r="E10" s="155"/>
      <c r="F10" s="155" t="s">
        <v>1</v>
      </c>
      <c r="G10" s="144" t="s">
        <v>148</v>
      </c>
      <c r="H10" s="155" t="s">
        <v>18</v>
      </c>
      <c r="I10" s="163" t="s">
        <v>23</v>
      </c>
      <c r="J10" s="164"/>
      <c r="K10" s="164"/>
      <c r="L10" s="164"/>
      <c r="M10" s="165"/>
      <c r="N10" s="155" t="s">
        <v>146</v>
      </c>
      <c r="O10" s="155"/>
      <c r="P10" s="155"/>
      <c r="Q10" s="155"/>
      <c r="R10" s="155"/>
      <c r="S10" s="155"/>
    </row>
    <row r="11" spans="1:20" s="2" customFormat="1" ht="15">
      <c r="A11" s="162"/>
      <c r="B11" s="155" t="s">
        <v>2</v>
      </c>
      <c r="C11" s="155" t="s">
        <v>3</v>
      </c>
      <c r="D11" s="155" t="s">
        <v>4</v>
      </c>
      <c r="E11" s="155" t="s">
        <v>5</v>
      </c>
      <c r="F11" s="155"/>
      <c r="G11" s="145"/>
      <c r="H11" s="155"/>
      <c r="I11" s="155" t="s">
        <v>6</v>
      </c>
      <c r="J11" s="166" t="s">
        <v>7</v>
      </c>
      <c r="K11" s="155" t="s">
        <v>8</v>
      </c>
      <c r="L11" s="155" t="s">
        <v>9</v>
      </c>
      <c r="M11" s="155" t="s">
        <v>10</v>
      </c>
      <c r="N11" s="155" t="s">
        <v>11</v>
      </c>
      <c r="O11" s="155" t="s">
        <v>12</v>
      </c>
      <c r="P11" s="155" t="s">
        <v>13</v>
      </c>
      <c r="Q11" s="155" t="s">
        <v>14</v>
      </c>
      <c r="R11" s="155" t="s">
        <v>15</v>
      </c>
      <c r="S11" s="155" t="s">
        <v>16</v>
      </c>
    </row>
    <row r="12" spans="1:20" s="2" customFormat="1" ht="15">
      <c r="A12" s="162"/>
      <c r="B12" s="155"/>
      <c r="C12" s="155"/>
      <c r="D12" s="155"/>
      <c r="E12" s="155"/>
      <c r="F12" s="155"/>
      <c r="G12" s="146"/>
      <c r="H12" s="155"/>
      <c r="I12" s="155"/>
      <c r="J12" s="166"/>
      <c r="K12" s="155"/>
      <c r="L12" s="155"/>
      <c r="M12" s="155"/>
      <c r="N12" s="155"/>
      <c r="O12" s="155"/>
      <c r="P12" s="155"/>
      <c r="Q12" s="155"/>
      <c r="R12" s="155"/>
      <c r="S12" s="155"/>
    </row>
    <row r="13" spans="1:20" ht="95.25" customHeight="1">
      <c r="A13" s="156" t="s">
        <v>95</v>
      </c>
      <c r="B13" s="20"/>
      <c r="C13" s="20"/>
      <c r="D13" s="20"/>
      <c r="E13" s="20"/>
      <c r="F13" s="149" t="s">
        <v>102</v>
      </c>
      <c r="G13" s="53"/>
      <c r="H13" s="4" t="s">
        <v>24</v>
      </c>
      <c r="I13" s="4">
        <v>971</v>
      </c>
      <c r="J13" s="5"/>
      <c r="K13" s="4"/>
      <c r="L13" s="4"/>
      <c r="M13" s="4"/>
      <c r="N13" s="4">
        <f>N16+N27+N40+N49+N60</f>
        <v>426676411</v>
      </c>
      <c r="O13" s="4">
        <f t="shared" ref="O13:S15" si="0">O16+O27+O40+O49+O60</f>
        <v>433750830</v>
      </c>
      <c r="P13" s="4">
        <f t="shared" si="0"/>
        <v>427404600</v>
      </c>
      <c r="Q13" s="4">
        <f t="shared" si="0"/>
        <v>432506230</v>
      </c>
      <c r="R13" s="4">
        <f t="shared" si="0"/>
        <v>432506230</v>
      </c>
      <c r="S13" s="4">
        <f t="shared" si="0"/>
        <v>432506230</v>
      </c>
      <c r="T13" s="3">
        <f>S13+R13+Q13+P13+O13+N13</f>
        <v>2585350531</v>
      </c>
    </row>
    <row r="14" spans="1:20" ht="95.25" customHeight="1">
      <c r="A14" s="169"/>
      <c r="B14" s="20"/>
      <c r="C14" s="20"/>
      <c r="D14" s="20"/>
      <c r="E14" s="20"/>
      <c r="F14" s="153"/>
      <c r="G14" s="51" t="s">
        <v>149</v>
      </c>
      <c r="H14" s="4" t="s">
        <v>19</v>
      </c>
      <c r="I14" s="4">
        <v>971</v>
      </c>
      <c r="J14" s="5"/>
      <c r="K14" s="4"/>
      <c r="L14" s="4"/>
      <c r="M14" s="4"/>
      <c r="N14" s="4">
        <f>N17+N28+N41+N50+N61</f>
        <v>295058700</v>
      </c>
      <c r="O14" s="4">
        <f t="shared" si="0"/>
        <v>302652700</v>
      </c>
      <c r="P14" s="4">
        <f t="shared" si="0"/>
        <v>305115200</v>
      </c>
      <c r="Q14" s="4">
        <f t="shared" si="0"/>
        <v>303091200</v>
      </c>
      <c r="R14" s="4">
        <f t="shared" si="0"/>
        <v>303091200</v>
      </c>
      <c r="S14" s="4">
        <f t="shared" si="0"/>
        <v>303091200</v>
      </c>
      <c r="T14" s="3">
        <f t="shared" ref="T14:T74" si="1">S14+R14+Q14+P14+O14+N14</f>
        <v>1812100200</v>
      </c>
    </row>
    <row r="15" spans="1:20" ht="95.25" customHeight="1">
      <c r="A15" s="157"/>
      <c r="B15" s="20"/>
      <c r="C15" s="20"/>
      <c r="D15" s="20"/>
      <c r="E15" s="20"/>
      <c r="F15" s="154"/>
      <c r="G15" s="55"/>
      <c r="H15" s="4" t="s">
        <v>20</v>
      </c>
      <c r="I15" s="4">
        <v>971</v>
      </c>
      <c r="J15" s="5"/>
      <c r="K15" s="4"/>
      <c r="L15" s="4"/>
      <c r="M15" s="4"/>
      <c r="N15" s="4">
        <f>N18+N29+N42+N51+N62</f>
        <v>131617711</v>
      </c>
      <c r="O15" s="4">
        <f t="shared" si="0"/>
        <v>131098130</v>
      </c>
      <c r="P15" s="4">
        <f t="shared" si="0"/>
        <v>122289400</v>
      </c>
      <c r="Q15" s="4">
        <f t="shared" si="0"/>
        <v>129415030</v>
      </c>
      <c r="R15" s="4">
        <f t="shared" si="0"/>
        <v>129415030</v>
      </c>
      <c r="S15" s="4">
        <f t="shared" si="0"/>
        <v>129415030</v>
      </c>
      <c r="T15" s="3">
        <f t="shared" si="1"/>
        <v>773250331</v>
      </c>
    </row>
    <row r="16" spans="1:20" s="21" customFormat="1" ht="76.5" customHeight="1">
      <c r="A16" s="130" t="s">
        <v>125</v>
      </c>
      <c r="B16" s="31"/>
      <c r="C16" s="31"/>
      <c r="D16" s="31"/>
      <c r="E16" s="31"/>
      <c r="F16" s="159" t="s">
        <v>17</v>
      </c>
      <c r="G16" s="43"/>
      <c r="H16" s="23" t="s">
        <v>46</v>
      </c>
      <c r="I16" s="28">
        <v>971</v>
      </c>
      <c r="J16" s="29" t="s">
        <v>21</v>
      </c>
      <c r="K16" s="32" t="s">
        <v>22</v>
      </c>
      <c r="L16" s="27"/>
      <c r="M16" s="27"/>
      <c r="N16" s="27">
        <f t="shared" ref="N16:S16" si="2">N17+N18</f>
        <v>108906300</v>
      </c>
      <c r="O16" s="27">
        <f t="shared" si="2"/>
        <v>108831170</v>
      </c>
      <c r="P16" s="27">
        <f t="shared" si="2"/>
        <v>105305620</v>
      </c>
      <c r="Q16" s="27">
        <f t="shared" si="2"/>
        <v>105305620</v>
      </c>
      <c r="R16" s="27">
        <f t="shared" si="2"/>
        <v>105305620</v>
      </c>
      <c r="S16" s="27">
        <f t="shared" si="2"/>
        <v>105305620</v>
      </c>
      <c r="T16" s="21">
        <f t="shared" si="1"/>
        <v>638959950</v>
      </c>
    </row>
    <row r="17" spans="1:20" s="21" customFormat="1" ht="76.5" customHeight="1">
      <c r="A17" s="131"/>
      <c r="B17" s="33"/>
      <c r="C17" s="31"/>
      <c r="D17" s="31"/>
      <c r="E17" s="31"/>
      <c r="F17" s="160"/>
      <c r="G17" s="51" t="s">
        <v>149</v>
      </c>
      <c r="H17" s="24" t="s">
        <v>19</v>
      </c>
      <c r="I17" s="28">
        <v>971</v>
      </c>
      <c r="J17" s="29" t="s">
        <v>21</v>
      </c>
      <c r="K17" s="32" t="s">
        <v>22</v>
      </c>
      <c r="L17" s="27"/>
      <c r="M17" s="27"/>
      <c r="N17" s="27">
        <f t="shared" ref="N17:S17" si="3">N19+N20+N23+N25</f>
        <v>43462900</v>
      </c>
      <c r="O17" s="27">
        <f t="shared" si="3"/>
        <v>44193400</v>
      </c>
      <c r="P17" s="27">
        <f t="shared" si="3"/>
        <v>44193400</v>
      </c>
      <c r="Q17" s="27">
        <f t="shared" si="3"/>
        <v>44193400</v>
      </c>
      <c r="R17" s="27">
        <f t="shared" si="3"/>
        <v>44193400</v>
      </c>
      <c r="S17" s="27">
        <f t="shared" si="3"/>
        <v>44193400</v>
      </c>
      <c r="T17" s="21">
        <f t="shared" si="1"/>
        <v>264429900</v>
      </c>
    </row>
    <row r="18" spans="1:20" s="21" customFormat="1" ht="76.5" customHeight="1">
      <c r="A18" s="132"/>
      <c r="B18" s="33"/>
      <c r="C18" s="31"/>
      <c r="D18" s="31"/>
      <c r="E18" s="31"/>
      <c r="F18" s="161"/>
      <c r="G18" s="44"/>
      <c r="H18" s="24" t="s">
        <v>20</v>
      </c>
      <c r="I18" s="28">
        <v>971</v>
      </c>
      <c r="J18" s="29" t="s">
        <v>21</v>
      </c>
      <c r="K18" s="32" t="s">
        <v>22</v>
      </c>
      <c r="L18" s="27"/>
      <c r="M18" s="27"/>
      <c r="N18" s="27">
        <f t="shared" ref="N18:S18" si="4">N21+N22+N24+N26</f>
        <v>65443400</v>
      </c>
      <c r="O18" s="27">
        <f t="shared" si="4"/>
        <v>64637770</v>
      </c>
      <c r="P18" s="27">
        <f t="shared" si="4"/>
        <v>61112220</v>
      </c>
      <c r="Q18" s="27">
        <f t="shared" si="4"/>
        <v>61112220</v>
      </c>
      <c r="R18" s="27">
        <f t="shared" si="4"/>
        <v>61112220</v>
      </c>
      <c r="S18" s="27">
        <f t="shared" si="4"/>
        <v>61112220</v>
      </c>
      <c r="T18" s="21">
        <f t="shared" si="1"/>
        <v>374530050</v>
      </c>
    </row>
    <row r="19" spans="1:20" ht="77.25" customHeight="1">
      <c r="A19" s="135" t="s">
        <v>119</v>
      </c>
      <c r="B19" s="7"/>
      <c r="C19" s="19"/>
      <c r="D19" s="19"/>
      <c r="E19" s="19"/>
      <c r="F19" s="135" t="s">
        <v>44</v>
      </c>
      <c r="G19" s="47"/>
      <c r="H19" s="135" t="s">
        <v>19</v>
      </c>
      <c r="I19" s="19">
        <v>971</v>
      </c>
      <c r="J19" s="8" t="s">
        <v>21</v>
      </c>
      <c r="K19" s="9" t="s">
        <v>22</v>
      </c>
      <c r="L19" s="10" t="s">
        <v>39</v>
      </c>
      <c r="M19" s="10" t="s">
        <v>37</v>
      </c>
      <c r="N19" s="19">
        <v>42414900</v>
      </c>
      <c r="O19" s="52">
        <v>43127800</v>
      </c>
      <c r="P19" s="52">
        <v>43127800</v>
      </c>
      <c r="Q19" s="52">
        <v>43127800</v>
      </c>
      <c r="R19" s="52">
        <v>43127800</v>
      </c>
      <c r="S19" s="52">
        <v>43127800</v>
      </c>
      <c r="T19" s="3">
        <f t="shared" si="1"/>
        <v>258053900</v>
      </c>
    </row>
    <row r="20" spans="1:20" ht="77.25" customHeight="1">
      <c r="A20" s="167"/>
      <c r="B20" s="7"/>
      <c r="C20" s="19"/>
      <c r="D20" s="19"/>
      <c r="E20" s="19"/>
      <c r="F20" s="167"/>
      <c r="G20" s="147" t="s">
        <v>149</v>
      </c>
      <c r="H20" s="136"/>
      <c r="I20" s="19">
        <v>971</v>
      </c>
      <c r="J20" s="8" t="s">
        <v>21</v>
      </c>
      <c r="K20" s="9" t="s">
        <v>22</v>
      </c>
      <c r="L20" s="10" t="s">
        <v>39</v>
      </c>
      <c r="M20" s="10" t="s">
        <v>38</v>
      </c>
      <c r="N20" s="19">
        <v>883100</v>
      </c>
      <c r="O20" s="19">
        <v>897900</v>
      </c>
      <c r="P20" s="19">
        <v>897900</v>
      </c>
      <c r="Q20" s="19">
        <v>897900</v>
      </c>
      <c r="R20" s="19">
        <v>897900</v>
      </c>
      <c r="S20" s="19">
        <v>897900</v>
      </c>
      <c r="T20" s="3">
        <f t="shared" si="1"/>
        <v>5372600</v>
      </c>
    </row>
    <row r="21" spans="1:20" ht="76.5" customHeight="1">
      <c r="A21" s="167"/>
      <c r="B21" s="7"/>
      <c r="C21" s="19"/>
      <c r="D21" s="19"/>
      <c r="E21" s="19"/>
      <c r="F21" s="167"/>
      <c r="G21" s="147"/>
      <c r="H21" s="135" t="s">
        <v>20</v>
      </c>
      <c r="I21" s="19">
        <v>971</v>
      </c>
      <c r="J21" s="8" t="s">
        <v>21</v>
      </c>
      <c r="K21" s="9" t="s">
        <v>22</v>
      </c>
      <c r="L21" s="10" t="s">
        <v>40</v>
      </c>
      <c r="M21" s="10" t="s">
        <v>37</v>
      </c>
      <c r="N21" s="19">
        <v>62450620</v>
      </c>
      <c r="O21" s="19">
        <v>63428170</v>
      </c>
      <c r="P21" s="19">
        <v>59885020</v>
      </c>
      <c r="Q21" s="19">
        <v>59885020</v>
      </c>
      <c r="R21" s="19">
        <v>59885020</v>
      </c>
      <c r="S21" s="19">
        <v>59885020</v>
      </c>
      <c r="T21" s="3">
        <f t="shared" si="1"/>
        <v>365418870</v>
      </c>
    </row>
    <row r="22" spans="1:20" ht="76.5" customHeight="1">
      <c r="A22" s="136"/>
      <c r="B22" s="7"/>
      <c r="C22" s="19"/>
      <c r="D22" s="19"/>
      <c r="E22" s="19"/>
      <c r="F22" s="136"/>
      <c r="G22" s="48"/>
      <c r="H22" s="136"/>
      <c r="I22" s="19">
        <v>971</v>
      </c>
      <c r="J22" s="8" t="s">
        <v>21</v>
      </c>
      <c r="K22" s="9" t="s">
        <v>22</v>
      </c>
      <c r="L22" s="10" t="s">
        <v>40</v>
      </c>
      <c r="M22" s="10" t="s">
        <v>38</v>
      </c>
      <c r="N22" s="19">
        <v>928780</v>
      </c>
      <c r="O22" s="19">
        <v>945600</v>
      </c>
      <c r="P22" s="19">
        <v>963200</v>
      </c>
      <c r="Q22" s="19">
        <v>963200</v>
      </c>
      <c r="R22" s="19">
        <v>963200</v>
      </c>
      <c r="S22" s="19">
        <v>963200</v>
      </c>
      <c r="T22" s="3">
        <f t="shared" si="1"/>
        <v>5727180</v>
      </c>
    </row>
    <row r="23" spans="1:20" ht="168.75">
      <c r="A23" s="10" t="s">
        <v>97</v>
      </c>
      <c r="B23" s="11"/>
      <c r="C23" s="6"/>
      <c r="D23" s="6"/>
      <c r="E23" s="6"/>
      <c r="F23" s="19" t="s">
        <v>43</v>
      </c>
      <c r="G23" s="54" t="s">
        <v>149</v>
      </c>
      <c r="H23" s="19" t="s">
        <v>19</v>
      </c>
      <c r="I23" s="19">
        <v>971</v>
      </c>
      <c r="J23" s="8" t="s">
        <v>21</v>
      </c>
      <c r="K23" s="9" t="s">
        <v>22</v>
      </c>
      <c r="L23" s="8" t="s">
        <v>41</v>
      </c>
      <c r="M23" s="8" t="s">
        <v>37</v>
      </c>
      <c r="N23" s="6">
        <v>164900</v>
      </c>
      <c r="O23" s="6">
        <v>167700</v>
      </c>
      <c r="P23" s="6">
        <v>167700</v>
      </c>
      <c r="Q23" s="6">
        <v>167700</v>
      </c>
      <c r="R23" s="6">
        <v>167700</v>
      </c>
      <c r="S23" s="6">
        <v>167700</v>
      </c>
      <c r="T23" s="3">
        <f t="shared" si="1"/>
        <v>1003400</v>
      </c>
    </row>
    <row r="24" spans="1:20" ht="318.75">
      <c r="A24" s="10" t="s">
        <v>100</v>
      </c>
      <c r="B24" s="12"/>
      <c r="C24" s="6"/>
      <c r="D24" s="6"/>
      <c r="E24" s="6"/>
      <c r="F24" s="19" t="s">
        <v>86</v>
      </c>
      <c r="G24" s="56" t="s">
        <v>149</v>
      </c>
      <c r="H24" s="19" t="s">
        <v>20</v>
      </c>
      <c r="I24" s="19">
        <v>971</v>
      </c>
      <c r="J24" s="8" t="s">
        <v>21</v>
      </c>
      <c r="K24" s="9" t="s">
        <v>22</v>
      </c>
      <c r="L24" s="8" t="s">
        <v>42</v>
      </c>
      <c r="M24" s="8" t="s">
        <v>27</v>
      </c>
      <c r="N24" s="6">
        <v>264000</v>
      </c>
      <c r="O24" s="6">
        <v>264000</v>
      </c>
      <c r="P24" s="6">
        <v>264000</v>
      </c>
      <c r="Q24" s="6">
        <v>264000</v>
      </c>
      <c r="R24" s="6">
        <v>264000</v>
      </c>
      <c r="S24" s="6">
        <v>264000</v>
      </c>
      <c r="T24" s="3">
        <f t="shared" si="1"/>
        <v>1584000</v>
      </c>
    </row>
    <row r="25" spans="1:20" ht="102" customHeight="1">
      <c r="A25" s="137" t="s">
        <v>120</v>
      </c>
      <c r="B25" s="12"/>
      <c r="C25" s="6"/>
      <c r="D25" s="6"/>
      <c r="E25" s="6"/>
      <c r="F25" s="135" t="s">
        <v>58</v>
      </c>
      <c r="G25" s="135" t="s">
        <v>149</v>
      </c>
      <c r="H25" s="19" t="s">
        <v>19</v>
      </c>
      <c r="I25" s="19">
        <v>971</v>
      </c>
      <c r="J25" s="8" t="s">
        <v>21</v>
      </c>
      <c r="K25" s="9" t="s">
        <v>22</v>
      </c>
      <c r="L25" s="8"/>
      <c r="M25" s="8" t="s">
        <v>27</v>
      </c>
      <c r="N25" s="13"/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3">
        <f t="shared" si="1"/>
        <v>0</v>
      </c>
    </row>
    <row r="26" spans="1:20" ht="56.25" customHeight="1">
      <c r="A26" s="139"/>
      <c r="B26" s="12"/>
      <c r="C26" s="6"/>
      <c r="D26" s="6"/>
      <c r="E26" s="6"/>
      <c r="F26" s="136"/>
      <c r="G26" s="136"/>
      <c r="H26" s="19" t="s">
        <v>20</v>
      </c>
      <c r="I26" s="19">
        <v>971</v>
      </c>
      <c r="J26" s="8" t="s">
        <v>21</v>
      </c>
      <c r="K26" s="9" t="s">
        <v>22</v>
      </c>
      <c r="L26" s="8"/>
      <c r="M26" s="8" t="s">
        <v>27</v>
      </c>
      <c r="N26" s="13">
        <v>1800000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3">
        <f t="shared" si="1"/>
        <v>1800000</v>
      </c>
    </row>
    <row r="27" spans="1:20" s="30" customFormat="1" ht="38.25" customHeight="1">
      <c r="A27" s="130" t="s">
        <v>126</v>
      </c>
      <c r="B27" s="26"/>
      <c r="C27" s="25"/>
      <c r="D27" s="25"/>
      <c r="E27" s="25"/>
      <c r="F27" s="130" t="s">
        <v>25</v>
      </c>
      <c r="G27" s="149" t="s">
        <v>149</v>
      </c>
      <c r="H27" s="27" t="s">
        <v>24</v>
      </c>
      <c r="I27" s="28">
        <v>971</v>
      </c>
      <c r="J27" s="29" t="s">
        <v>21</v>
      </c>
      <c r="K27" s="29" t="s">
        <v>26</v>
      </c>
      <c r="L27" s="29"/>
      <c r="M27" s="29"/>
      <c r="N27" s="25">
        <f t="shared" ref="N27:S27" si="5">N28+N29</f>
        <v>230368581</v>
      </c>
      <c r="O27" s="25">
        <f t="shared" si="5"/>
        <v>237460760</v>
      </c>
      <c r="P27" s="25">
        <f t="shared" si="5"/>
        <v>235058910</v>
      </c>
      <c r="Q27" s="25">
        <f t="shared" si="5"/>
        <v>235064310</v>
      </c>
      <c r="R27" s="25">
        <f t="shared" si="5"/>
        <v>235064310</v>
      </c>
      <c r="S27" s="25">
        <f t="shared" si="5"/>
        <v>235064310</v>
      </c>
      <c r="T27" s="21">
        <f t="shared" si="1"/>
        <v>1408081181</v>
      </c>
    </row>
    <row r="28" spans="1:20" s="30" customFormat="1" ht="37.5">
      <c r="A28" s="131"/>
      <c r="B28" s="26"/>
      <c r="C28" s="25"/>
      <c r="D28" s="25"/>
      <c r="E28" s="25"/>
      <c r="F28" s="131"/>
      <c r="G28" s="153"/>
      <c r="H28" s="31" t="s">
        <v>19</v>
      </c>
      <c r="I28" s="28">
        <v>971</v>
      </c>
      <c r="J28" s="29"/>
      <c r="K28" s="29"/>
      <c r="L28" s="29"/>
      <c r="M28" s="29"/>
      <c r="N28" s="25">
        <f t="shared" ref="N28:S28" si="6">N30+N31+N34+N35</f>
        <v>198772500</v>
      </c>
      <c r="O28" s="25">
        <f t="shared" si="6"/>
        <v>204476200</v>
      </c>
      <c r="P28" s="25">
        <f t="shared" si="6"/>
        <v>204476200</v>
      </c>
      <c r="Q28" s="25">
        <f t="shared" si="6"/>
        <v>204481600</v>
      </c>
      <c r="R28" s="25">
        <f t="shared" si="6"/>
        <v>204481600</v>
      </c>
      <c r="S28" s="25">
        <f t="shared" si="6"/>
        <v>204481600</v>
      </c>
      <c r="T28" s="21">
        <f t="shared" si="1"/>
        <v>1221169700</v>
      </c>
    </row>
    <row r="29" spans="1:20" s="30" customFormat="1" ht="37.5">
      <c r="A29" s="132"/>
      <c r="B29" s="26"/>
      <c r="C29" s="25"/>
      <c r="D29" s="25"/>
      <c r="E29" s="25"/>
      <c r="F29" s="132"/>
      <c r="G29" s="154"/>
      <c r="H29" s="31" t="s">
        <v>20</v>
      </c>
      <c r="I29" s="28">
        <v>971</v>
      </c>
      <c r="J29" s="29"/>
      <c r="K29" s="29"/>
      <c r="L29" s="29"/>
      <c r="M29" s="29"/>
      <c r="N29" s="25">
        <f t="shared" ref="N29:S29" si="7">N32+N33+N36+N37+N38+N39</f>
        <v>31596081</v>
      </c>
      <c r="O29" s="25">
        <f t="shared" si="7"/>
        <v>32984560</v>
      </c>
      <c r="P29" s="25">
        <f t="shared" si="7"/>
        <v>30582710</v>
      </c>
      <c r="Q29" s="25">
        <f t="shared" si="7"/>
        <v>30582710</v>
      </c>
      <c r="R29" s="25">
        <f t="shared" si="7"/>
        <v>30582710</v>
      </c>
      <c r="S29" s="25">
        <f t="shared" si="7"/>
        <v>30582710</v>
      </c>
      <c r="T29" s="21">
        <f t="shared" si="1"/>
        <v>186911481</v>
      </c>
    </row>
    <row r="30" spans="1:20" ht="77.25" customHeight="1">
      <c r="A30" s="135" t="s">
        <v>121</v>
      </c>
      <c r="B30" s="12"/>
      <c r="C30" s="6"/>
      <c r="D30" s="6"/>
      <c r="E30" s="6"/>
      <c r="F30" s="140" t="s">
        <v>34</v>
      </c>
      <c r="G30" s="49"/>
      <c r="H30" s="140" t="s">
        <v>19</v>
      </c>
      <c r="I30" s="19">
        <v>971</v>
      </c>
      <c r="J30" s="14" t="s">
        <v>21</v>
      </c>
      <c r="K30" s="14" t="s">
        <v>26</v>
      </c>
      <c r="L30" s="8" t="s">
        <v>36</v>
      </c>
      <c r="M30" s="8" t="s">
        <v>37</v>
      </c>
      <c r="N30" s="13">
        <v>62222900</v>
      </c>
      <c r="O30" s="6">
        <v>63075000</v>
      </c>
      <c r="P30" s="6">
        <v>63075000</v>
      </c>
      <c r="Q30" s="6">
        <v>63075000</v>
      </c>
      <c r="R30" s="6">
        <v>63075000</v>
      </c>
      <c r="S30" s="6">
        <v>63075000</v>
      </c>
      <c r="T30" s="3">
        <f t="shared" si="1"/>
        <v>377597900</v>
      </c>
    </row>
    <row r="31" spans="1:20" ht="25.5" customHeight="1">
      <c r="A31" s="167"/>
      <c r="B31" s="12"/>
      <c r="C31" s="6"/>
      <c r="D31" s="6"/>
      <c r="E31" s="6"/>
      <c r="F31" s="141"/>
      <c r="G31" s="147" t="s">
        <v>149</v>
      </c>
      <c r="H31" s="142"/>
      <c r="I31" s="19">
        <v>971</v>
      </c>
      <c r="J31" s="14" t="s">
        <v>21</v>
      </c>
      <c r="K31" s="14" t="s">
        <v>26</v>
      </c>
      <c r="L31" s="8" t="s">
        <v>36</v>
      </c>
      <c r="M31" s="8" t="s">
        <v>38</v>
      </c>
      <c r="N31" s="13">
        <v>131812700</v>
      </c>
      <c r="O31" s="13">
        <v>136531000</v>
      </c>
      <c r="P31" s="13">
        <v>136531000</v>
      </c>
      <c r="Q31" s="13">
        <v>136531000</v>
      </c>
      <c r="R31" s="13">
        <v>136531000</v>
      </c>
      <c r="S31" s="13">
        <v>136531000</v>
      </c>
      <c r="T31" s="13">
        <v>136531000</v>
      </c>
    </row>
    <row r="32" spans="1:20" ht="54.75" customHeight="1">
      <c r="A32" s="167"/>
      <c r="B32" s="12"/>
      <c r="C32" s="6"/>
      <c r="D32" s="6"/>
      <c r="E32" s="6"/>
      <c r="F32" s="141"/>
      <c r="G32" s="148"/>
      <c r="H32" s="140" t="s">
        <v>20</v>
      </c>
      <c r="I32" s="19">
        <v>971</v>
      </c>
      <c r="J32" s="14" t="s">
        <v>21</v>
      </c>
      <c r="K32" s="14" t="s">
        <v>26</v>
      </c>
      <c r="L32" s="8" t="s">
        <v>45</v>
      </c>
      <c r="M32" s="8" t="s">
        <v>37</v>
      </c>
      <c r="N32" s="6">
        <v>10203300</v>
      </c>
      <c r="O32" s="6">
        <v>10437100</v>
      </c>
      <c r="P32" s="6">
        <v>9554300</v>
      </c>
      <c r="Q32" s="6">
        <v>9554300</v>
      </c>
      <c r="R32" s="6">
        <v>9554300</v>
      </c>
      <c r="S32" s="6">
        <v>9554300</v>
      </c>
      <c r="T32" s="3">
        <f t="shared" si="1"/>
        <v>58857600</v>
      </c>
    </row>
    <row r="33" spans="1:20" ht="175.5" customHeight="1">
      <c r="A33" s="136"/>
      <c r="B33" s="12"/>
      <c r="C33" s="6"/>
      <c r="D33" s="6"/>
      <c r="E33" s="6"/>
      <c r="F33" s="142"/>
      <c r="G33" s="50"/>
      <c r="H33" s="142"/>
      <c r="I33" s="19">
        <v>971</v>
      </c>
      <c r="J33" s="14" t="s">
        <v>21</v>
      </c>
      <c r="K33" s="14" t="s">
        <v>26</v>
      </c>
      <c r="L33" s="8" t="s">
        <v>45</v>
      </c>
      <c r="M33" s="8" t="s">
        <v>38</v>
      </c>
      <c r="N33" s="6">
        <v>18442700</v>
      </c>
      <c r="O33" s="6">
        <v>18504460</v>
      </c>
      <c r="P33" s="6">
        <v>16985410</v>
      </c>
      <c r="Q33" s="6">
        <v>16985410</v>
      </c>
      <c r="R33" s="6">
        <v>16985410</v>
      </c>
      <c r="S33" s="6">
        <v>16985410</v>
      </c>
      <c r="T33" s="3">
        <f t="shared" si="1"/>
        <v>104888800</v>
      </c>
    </row>
    <row r="34" spans="1:20" ht="114.75" customHeight="1">
      <c r="A34" s="135" t="s">
        <v>122</v>
      </c>
      <c r="B34" s="12"/>
      <c r="C34" s="6"/>
      <c r="D34" s="6"/>
      <c r="E34" s="6"/>
      <c r="F34" s="140" t="s">
        <v>33</v>
      </c>
      <c r="G34" s="49"/>
      <c r="H34" s="140" t="s">
        <v>47</v>
      </c>
      <c r="I34" s="19">
        <v>971</v>
      </c>
      <c r="J34" s="14" t="s">
        <v>21</v>
      </c>
      <c r="K34" s="14" t="s">
        <v>26</v>
      </c>
      <c r="L34" s="8" t="s">
        <v>48</v>
      </c>
      <c r="M34" s="8" t="s">
        <v>27</v>
      </c>
      <c r="N34" s="13">
        <v>912560</v>
      </c>
      <c r="O34" s="13">
        <v>980000</v>
      </c>
      <c r="P34" s="13">
        <v>980000</v>
      </c>
      <c r="Q34" s="13">
        <v>980000</v>
      </c>
      <c r="R34" s="13">
        <v>980000</v>
      </c>
      <c r="S34" s="13">
        <v>980000</v>
      </c>
      <c r="T34" s="3">
        <f t="shared" si="1"/>
        <v>5812560</v>
      </c>
    </row>
    <row r="35" spans="1:20" ht="114.75" customHeight="1">
      <c r="A35" s="167"/>
      <c r="B35" s="12"/>
      <c r="C35" s="6"/>
      <c r="D35" s="6"/>
      <c r="E35" s="6"/>
      <c r="F35" s="141"/>
      <c r="G35" s="147" t="s">
        <v>149</v>
      </c>
      <c r="H35" s="142"/>
      <c r="I35" s="19">
        <v>971</v>
      </c>
      <c r="J35" s="14" t="s">
        <v>21</v>
      </c>
      <c r="K35" s="14" t="s">
        <v>26</v>
      </c>
      <c r="L35" s="8" t="s">
        <v>48</v>
      </c>
      <c r="M35" s="8" t="s">
        <v>28</v>
      </c>
      <c r="N35" s="13">
        <v>3824340</v>
      </c>
      <c r="O35" s="13">
        <v>3890200</v>
      </c>
      <c r="P35" s="13">
        <v>3890200</v>
      </c>
      <c r="Q35" s="13">
        <v>3895600</v>
      </c>
      <c r="R35" s="13">
        <v>3895600</v>
      </c>
      <c r="S35" s="13">
        <v>3895600</v>
      </c>
      <c r="T35" s="13">
        <v>3895600</v>
      </c>
    </row>
    <row r="36" spans="1:20" ht="114.75" customHeight="1">
      <c r="A36" s="167"/>
      <c r="B36" s="12"/>
      <c r="C36" s="6"/>
      <c r="D36" s="6"/>
      <c r="E36" s="6"/>
      <c r="F36" s="141"/>
      <c r="G36" s="147"/>
      <c r="H36" s="140" t="s">
        <v>20</v>
      </c>
      <c r="I36" s="19">
        <v>971</v>
      </c>
      <c r="J36" s="14" t="s">
        <v>21</v>
      </c>
      <c r="K36" s="14" t="s">
        <v>26</v>
      </c>
      <c r="L36" s="8" t="s">
        <v>49</v>
      </c>
      <c r="M36" s="8" t="s">
        <v>27</v>
      </c>
      <c r="N36" s="6">
        <v>507611</v>
      </c>
      <c r="O36" s="6">
        <v>907600</v>
      </c>
      <c r="P36" s="6">
        <v>907600</v>
      </c>
      <c r="Q36" s="6">
        <v>907600</v>
      </c>
      <c r="R36" s="6">
        <v>907600</v>
      </c>
      <c r="S36" s="6">
        <v>907600</v>
      </c>
      <c r="T36" s="3">
        <f t="shared" si="1"/>
        <v>5045611</v>
      </c>
    </row>
    <row r="37" spans="1:20" ht="76.5" customHeight="1">
      <c r="A37" s="136"/>
      <c r="B37" s="12"/>
      <c r="C37" s="6"/>
      <c r="D37" s="6"/>
      <c r="E37" s="6"/>
      <c r="F37" s="142"/>
      <c r="G37" s="50"/>
      <c r="H37" s="142"/>
      <c r="I37" s="19">
        <v>971</v>
      </c>
      <c r="J37" s="14" t="s">
        <v>21</v>
      </c>
      <c r="K37" s="14" t="s">
        <v>26</v>
      </c>
      <c r="L37" s="8" t="s">
        <v>49</v>
      </c>
      <c r="M37" s="8" t="s">
        <v>28</v>
      </c>
      <c r="N37" s="6">
        <v>2120470</v>
      </c>
      <c r="O37" s="6">
        <v>2813400</v>
      </c>
      <c r="P37" s="6">
        <v>2813400</v>
      </c>
      <c r="Q37" s="6">
        <v>2813400</v>
      </c>
      <c r="R37" s="6">
        <v>2813400</v>
      </c>
      <c r="S37" s="6">
        <v>2813400</v>
      </c>
      <c r="T37" s="3">
        <f t="shared" si="1"/>
        <v>16187470</v>
      </c>
    </row>
    <row r="38" spans="1:20" ht="93.75">
      <c r="A38" s="19" t="s">
        <v>123</v>
      </c>
      <c r="B38" s="12"/>
      <c r="C38" s="6"/>
      <c r="D38" s="6"/>
      <c r="E38" s="6"/>
      <c r="F38" s="15" t="s">
        <v>32</v>
      </c>
      <c r="G38" s="54" t="s">
        <v>149</v>
      </c>
      <c r="H38" s="15" t="s">
        <v>20</v>
      </c>
      <c r="I38" s="19">
        <v>971</v>
      </c>
      <c r="J38" s="14" t="s">
        <v>21</v>
      </c>
      <c r="K38" s="14" t="s">
        <v>50</v>
      </c>
      <c r="L38" s="8" t="s">
        <v>51</v>
      </c>
      <c r="M38" s="8" t="s">
        <v>59</v>
      </c>
      <c r="N38" s="6">
        <v>50000</v>
      </c>
      <c r="O38" s="6">
        <v>50000</v>
      </c>
      <c r="P38" s="6">
        <v>50000</v>
      </c>
      <c r="Q38" s="6">
        <v>50000</v>
      </c>
      <c r="R38" s="6">
        <v>50000</v>
      </c>
      <c r="S38" s="6">
        <v>50000</v>
      </c>
      <c r="T38" s="3">
        <f t="shared" si="1"/>
        <v>300000</v>
      </c>
    </row>
    <row r="39" spans="1:20" ht="75">
      <c r="A39" s="19" t="s">
        <v>124</v>
      </c>
      <c r="B39" s="6"/>
      <c r="C39" s="6"/>
      <c r="D39" s="6"/>
      <c r="E39" s="6"/>
      <c r="F39" s="15" t="s">
        <v>31</v>
      </c>
      <c r="G39" s="56" t="s">
        <v>149</v>
      </c>
      <c r="H39" s="15" t="s">
        <v>20</v>
      </c>
      <c r="I39" s="19">
        <v>971</v>
      </c>
      <c r="J39" s="8" t="s">
        <v>21</v>
      </c>
      <c r="K39" s="8" t="s">
        <v>50</v>
      </c>
      <c r="L39" s="8" t="s">
        <v>52</v>
      </c>
      <c r="M39" s="8" t="s">
        <v>59</v>
      </c>
      <c r="N39" s="6">
        <v>272000</v>
      </c>
      <c r="O39" s="6">
        <v>272000</v>
      </c>
      <c r="P39" s="6">
        <v>272000</v>
      </c>
      <c r="Q39" s="6">
        <v>272000</v>
      </c>
      <c r="R39" s="6">
        <v>272000</v>
      </c>
      <c r="S39" s="6">
        <v>272000</v>
      </c>
      <c r="T39" s="3">
        <f t="shared" si="1"/>
        <v>1632000</v>
      </c>
    </row>
    <row r="40" spans="1:20" s="30" customFormat="1" ht="93.75" customHeight="1">
      <c r="A40" s="130" t="s">
        <v>127</v>
      </c>
      <c r="B40" s="25"/>
      <c r="C40" s="25"/>
      <c r="D40" s="25"/>
      <c r="E40" s="25"/>
      <c r="F40" s="130" t="s">
        <v>128</v>
      </c>
      <c r="G40" s="149" t="s">
        <v>149</v>
      </c>
      <c r="H40" s="27" t="s">
        <v>24</v>
      </c>
      <c r="I40" s="28">
        <v>971</v>
      </c>
      <c r="J40" s="29" t="s">
        <v>21</v>
      </c>
      <c r="K40" s="29" t="s">
        <v>26</v>
      </c>
      <c r="L40" s="25"/>
      <c r="M40" s="25"/>
      <c r="N40" s="25">
        <f t="shared" ref="N40:S40" si="8">N41+N42</f>
        <v>30456300</v>
      </c>
      <c r="O40" s="25">
        <f t="shared" si="8"/>
        <v>30914200</v>
      </c>
      <c r="P40" s="25">
        <f t="shared" si="8"/>
        <v>28018030</v>
      </c>
      <c r="Q40" s="25">
        <f t="shared" si="8"/>
        <v>32076200</v>
      </c>
      <c r="R40" s="25">
        <f t="shared" si="8"/>
        <v>32076200</v>
      </c>
      <c r="S40" s="25">
        <f t="shared" si="8"/>
        <v>32076200</v>
      </c>
      <c r="T40" s="21">
        <f t="shared" si="1"/>
        <v>185617130</v>
      </c>
    </row>
    <row r="41" spans="1:20" s="30" customFormat="1" ht="37.5">
      <c r="A41" s="131"/>
      <c r="B41" s="25"/>
      <c r="C41" s="25"/>
      <c r="D41" s="25"/>
      <c r="E41" s="25"/>
      <c r="F41" s="131"/>
      <c r="G41" s="148"/>
      <c r="H41" s="27" t="s">
        <v>19</v>
      </c>
      <c r="I41" s="28"/>
      <c r="J41" s="29"/>
      <c r="K41" s="29"/>
      <c r="L41" s="25"/>
      <c r="M41" s="25"/>
      <c r="N41" s="25">
        <f t="shared" ref="N41:S41" si="9">N46</f>
        <v>10703900</v>
      </c>
      <c r="O41" s="25">
        <f t="shared" si="9"/>
        <v>11000800</v>
      </c>
      <c r="P41" s="25">
        <f t="shared" si="9"/>
        <v>11000800</v>
      </c>
      <c r="Q41" s="25">
        <f t="shared" si="9"/>
        <v>11000800</v>
      </c>
      <c r="R41" s="25">
        <f t="shared" si="9"/>
        <v>11000800</v>
      </c>
      <c r="S41" s="25">
        <f t="shared" si="9"/>
        <v>11000800</v>
      </c>
      <c r="T41" s="21">
        <f t="shared" si="1"/>
        <v>65707900</v>
      </c>
    </row>
    <row r="42" spans="1:20" s="30" customFormat="1" ht="37.5">
      <c r="A42" s="132"/>
      <c r="B42" s="25"/>
      <c r="C42" s="25"/>
      <c r="D42" s="25"/>
      <c r="E42" s="25"/>
      <c r="F42" s="132"/>
      <c r="G42" s="150"/>
      <c r="H42" s="27" t="s">
        <v>20</v>
      </c>
      <c r="I42" s="28"/>
      <c r="J42" s="29"/>
      <c r="K42" s="29"/>
      <c r="L42" s="25"/>
      <c r="M42" s="25"/>
      <c r="N42" s="25">
        <f t="shared" ref="N42:S42" si="10">N43+N44+N45+N47+N48</f>
        <v>19752400</v>
      </c>
      <c r="O42" s="25">
        <f t="shared" si="10"/>
        <v>19913400</v>
      </c>
      <c r="P42" s="25">
        <f t="shared" si="10"/>
        <v>17017230</v>
      </c>
      <c r="Q42" s="25">
        <f t="shared" si="10"/>
        <v>21075400</v>
      </c>
      <c r="R42" s="25">
        <f t="shared" si="10"/>
        <v>21075400</v>
      </c>
      <c r="S42" s="25">
        <f t="shared" si="10"/>
        <v>21075400</v>
      </c>
      <c r="T42" s="21">
        <f t="shared" si="1"/>
        <v>119909230</v>
      </c>
    </row>
    <row r="43" spans="1:20" ht="120.75" customHeight="1">
      <c r="A43" s="10" t="s">
        <v>129</v>
      </c>
      <c r="B43" s="6"/>
      <c r="C43" s="6"/>
      <c r="D43" s="6"/>
      <c r="E43" s="6"/>
      <c r="F43" s="15" t="s">
        <v>87</v>
      </c>
      <c r="G43" s="54" t="s">
        <v>149</v>
      </c>
      <c r="H43" s="19" t="s">
        <v>20</v>
      </c>
      <c r="I43" s="19">
        <v>971</v>
      </c>
      <c r="J43" s="14" t="s">
        <v>21</v>
      </c>
      <c r="K43" s="14" t="s">
        <v>26</v>
      </c>
      <c r="L43" s="6">
        <v>8164001</v>
      </c>
      <c r="M43" s="6">
        <v>611</v>
      </c>
      <c r="N43" s="13">
        <v>18611000</v>
      </c>
      <c r="O43" s="6">
        <v>18409000</v>
      </c>
      <c r="P43" s="6">
        <v>15875830</v>
      </c>
      <c r="Q43" s="6">
        <v>19271000</v>
      </c>
      <c r="R43" s="6">
        <v>19271000</v>
      </c>
      <c r="S43" s="6">
        <v>19271000</v>
      </c>
      <c r="T43" s="3">
        <f t="shared" si="1"/>
        <v>110708830</v>
      </c>
    </row>
    <row r="44" spans="1:20" ht="60" customHeight="1">
      <c r="A44" s="137" t="s">
        <v>130</v>
      </c>
      <c r="B44" s="6"/>
      <c r="C44" s="6"/>
      <c r="D44" s="6"/>
      <c r="E44" s="6"/>
      <c r="F44" s="140" t="s">
        <v>35</v>
      </c>
      <c r="G44" s="151" t="s">
        <v>149</v>
      </c>
      <c r="H44" s="135" t="s">
        <v>20</v>
      </c>
      <c r="I44" s="19">
        <v>971</v>
      </c>
      <c r="J44" s="14" t="s">
        <v>21</v>
      </c>
      <c r="K44" s="14" t="s">
        <v>26</v>
      </c>
      <c r="L44" s="8" t="s">
        <v>55</v>
      </c>
      <c r="M44" s="6">
        <v>612</v>
      </c>
      <c r="N44" s="6">
        <v>233900</v>
      </c>
      <c r="O44" s="6">
        <v>233900</v>
      </c>
      <c r="P44" s="6">
        <v>233900</v>
      </c>
      <c r="Q44" s="6">
        <v>233900</v>
      </c>
      <c r="R44" s="6">
        <v>233900</v>
      </c>
      <c r="S44" s="6">
        <v>233900</v>
      </c>
      <c r="T44" s="3">
        <f t="shared" si="1"/>
        <v>1403400</v>
      </c>
    </row>
    <row r="45" spans="1:20" ht="22.5" customHeight="1">
      <c r="A45" s="138"/>
      <c r="B45" s="6"/>
      <c r="C45" s="6"/>
      <c r="D45" s="6"/>
      <c r="E45" s="6"/>
      <c r="F45" s="141"/>
      <c r="G45" s="147"/>
      <c r="H45" s="136"/>
      <c r="I45" s="19">
        <v>972</v>
      </c>
      <c r="J45" s="14" t="s">
        <v>21</v>
      </c>
      <c r="K45" s="14" t="s">
        <v>26</v>
      </c>
      <c r="L45" s="8" t="s">
        <v>55</v>
      </c>
      <c r="M45" s="6">
        <v>622</v>
      </c>
      <c r="N45" s="6">
        <v>760500</v>
      </c>
      <c r="O45" s="6">
        <v>760500</v>
      </c>
      <c r="P45" s="6">
        <v>760500</v>
      </c>
      <c r="Q45" s="6">
        <v>760500</v>
      </c>
      <c r="R45" s="6">
        <v>760500</v>
      </c>
      <c r="S45" s="6">
        <v>760500</v>
      </c>
      <c r="T45" s="3">
        <f t="shared" si="1"/>
        <v>4563000</v>
      </c>
    </row>
    <row r="46" spans="1:20" ht="49.5" customHeight="1">
      <c r="A46" s="139"/>
      <c r="B46" s="6"/>
      <c r="C46" s="6"/>
      <c r="D46" s="6"/>
      <c r="E46" s="6"/>
      <c r="F46" s="142"/>
      <c r="G46" s="152"/>
      <c r="H46" s="19" t="s">
        <v>19</v>
      </c>
      <c r="I46" s="19">
        <v>971</v>
      </c>
      <c r="J46" s="14" t="s">
        <v>53</v>
      </c>
      <c r="K46" s="14" t="s">
        <v>54</v>
      </c>
      <c r="L46" s="6">
        <v>8208053</v>
      </c>
      <c r="M46" s="6">
        <v>321</v>
      </c>
      <c r="N46" s="6">
        <v>10703900</v>
      </c>
      <c r="O46" s="6">
        <v>11000800</v>
      </c>
      <c r="P46" s="6">
        <v>11000800</v>
      </c>
      <c r="Q46" s="6">
        <v>11000800</v>
      </c>
      <c r="R46" s="6">
        <v>11000800</v>
      </c>
      <c r="S46" s="6">
        <v>11000800</v>
      </c>
      <c r="T46" s="3">
        <f t="shared" si="1"/>
        <v>65707900</v>
      </c>
    </row>
    <row r="47" spans="1:20" ht="77.25" customHeight="1">
      <c r="A47" s="10" t="s">
        <v>131</v>
      </c>
      <c r="B47" s="6"/>
      <c r="C47" s="6"/>
      <c r="D47" s="6"/>
      <c r="E47" s="6"/>
      <c r="F47" s="15" t="s">
        <v>57</v>
      </c>
      <c r="G47" s="56" t="s">
        <v>149</v>
      </c>
      <c r="H47" s="19" t="s">
        <v>20</v>
      </c>
      <c r="I47" s="19">
        <v>971</v>
      </c>
      <c r="J47" s="8" t="s">
        <v>21</v>
      </c>
      <c r="K47" s="8" t="s">
        <v>21</v>
      </c>
      <c r="L47" s="6">
        <v>8167002</v>
      </c>
      <c r="M47" s="6">
        <v>622</v>
      </c>
      <c r="N47" s="6"/>
      <c r="O47" s="6"/>
      <c r="P47" s="6"/>
      <c r="Q47" s="6">
        <v>300000</v>
      </c>
      <c r="R47" s="6">
        <v>300000</v>
      </c>
      <c r="S47" s="6">
        <v>300000</v>
      </c>
      <c r="T47" s="3">
        <f t="shared" si="1"/>
        <v>900000</v>
      </c>
    </row>
    <row r="48" spans="1:20" ht="75">
      <c r="A48" s="10" t="s">
        <v>132</v>
      </c>
      <c r="B48" s="6"/>
      <c r="C48" s="6"/>
      <c r="D48" s="6"/>
      <c r="E48" s="6"/>
      <c r="F48" s="15" t="s">
        <v>30</v>
      </c>
      <c r="G48" s="54" t="s">
        <v>149</v>
      </c>
      <c r="H48" s="19" t="s">
        <v>20</v>
      </c>
      <c r="I48" s="19">
        <v>971</v>
      </c>
      <c r="J48" s="8" t="s">
        <v>21</v>
      </c>
      <c r="K48" s="8" t="s">
        <v>26</v>
      </c>
      <c r="L48" s="6"/>
      <c r="M48" s="6">
        <v>612</v>
      </c>
      <c r="N48" s="6">
        <v>147000</v>
      </c>
      <c r="O48" s="6">
        <v>510000</v>
      </c>
      <c r="P48" s="6">
        <v>147000</v>
      </c>
      <c r="Q48" s="6">
        <v>510000</v>
      </c>
      <c r="R48" s="6">
        <v>510000</v>
      </c>
      <c r="S48" s="6">
        <v>510000</v>
      </c>
      <c r="T48" s="3">
        <f t="shared" si="1"/>
        <v>2334000</v>
      </c>
    </row>
    <row r="49" spans="1:20" s="30" customFormat="1" ht="150" customHeight="1">
      <c r="A49" s="130" t="s">
        <v>133</v>
      </c>
      <c r="B49" s="25"/>
      <c r="C49" s="25"/>
      <c r="D49" s="25"/>
      <c r="E49" s="25"/>
      <c r="F49" s="130" t="s">
        <v>113</v>
      </c>
      <c r="G49" s="41"/>
      <c r="H49" s="27" t="s">
        <v>24</v>
      </c>
      <c r="I49" s="28">
        <v>970</v>
      </c>
      <c r="J49" s="29" t="s">
        <v>21</v>
      </c>
      <c r="K49" s="32"/>
      <c r="L49" s="34" t="s">
        <v>29</v>
      </c>
      <c r="M49" s="27"/>
      <c r="N49" s="25">
        <f t="shared" ref="N49:S49" si="11">N50+N51</f>
        <v>2189700</v>
      </c>
      <c r="O49" s="25">
        <f t="shared" si="11"/>
        <v>729900</v>
      </c>
      <c r="P49" s="25">
        <f t="shared" si="11"/>
        <v>729900</v>
      </c>
      <c r="Q49" s="25">
        <f t="shared" si="11"/>
        <v>3800000</v>
      </c>
      <c r="R49" s="25">
        <f t="shared" si="11"/>
        <v>3800000</v>
      </c>
      <c r="S49" s="25">
        <f t="shared" si="11"/>
        <v>3800000</v>
      </c>
      <c r="T49" s="30">
        <f t="shared" si="1"/>
        <v>15049500</v>
      </c>
    </row>
    <row r="50" spans="1:20" s="30" customFormat="1" ht="37.5">
      <c r="A50" s="131"/>
      <c r="B50" s="25"/>
      <c r="C50" s="25"/>
      <c r="D50" s="25"/>
      <c r="E50" s="25"/>
      <c r="F50" s="131"/>
      <c r="G50" s="153" t="s">
        <v>149</v>
      </c>
      <c r="H50" s="31" t="s">
        <v>19</v>
      </c>
      <c r="I50" s="28"/>
      <c r="J50" s="29"/>
      <c r="K50" s="32"/>
      <c r="L50" s="34"/>
      <c r="M50" s="27"/>
      <c r="N50" s="25">
        <f t="shared" ref="N50:S50" si="12">N52+N53+N56+N57</f>
        <v>1459800</v>
      </c>
      <c r="O50" s="25">
        <f t="shared" si="12"/>
        <v>0</v>
      </c>
      <c r="P50" s="25">
        <f t="shared" si="12"/>
        <v>0</v>
      </c>
      <c r="Q50" s="25">
        <f t="shared" si="12"/>
        <v>0</v>
      </c>
      <c r="R50" s="25">
        <f t="shared" si="12"/>
        <v>0</v>
      </c>
      <c r="S50" s="25">
        <f t="shared" si="12"/>
        <v>0</v>
      </c>
      <c r="T50" s="30">
        <f t="shared" si="1"/>
        <v>1459800</v>
      </c>
    </row>
    <row r="51" spans="1:20" s="30" customFormat="1" ht="37.5">
      <c r="A51" s="131"/>
      <c r="B51" s="25"/>
      <c r="C51" s="25"/>
      <c r="D51" s="25"/>
      <c r="E51" s="25"/>
      <c r="F51" s="131"/>
      <c r="G51" s="153"/>
      <c r="H51" s="31" t="s">
        <v>20</v>
      </c>
      <c r="I51" s="28"/>
      <c r="J51" s="29"/>
      <c r="K51" s="32"/>
      <c r="L51" s="34"/>
      <c r="M51" s="27"/>
      <c r="N51" s="25">
        <f t="shared" ref="N51:S51" si="13">N54+N58+N59</f>
        <v>729900</v>
      </c>
      <c r="O51" s="25">
        <f t="shared" si="13"/>
        <v>729900</v>
      </c>
      <c r="P51" s="25">
        <f t="shared" si="13"/>
        <v>729900</v>
      </c>
      <c r="Q51" s="25">
        <f t="shared" si="13"/>
        <v>3800000</v>
      </c>
      <c r="R51" s="25">
        <f t="shared" si="13"/>
        <v>3800000</v>
      </c>
      <c r="S51" s="25">
        <f t="shared" si="13"/>
        <v>3800000</v>
      </c>
      <c r="T51" s="30">
        <f t="shared" si="1"/>
        <v>13589700</v>
      </c>
    </row>
    <row r="52" spans="1:20" s="39" customFormat="1" ht="15" customHeight="1">
      <c r="A52" s="131"/>
      <c r="B52" s="36"/>
      <c r="C52" s="36"/>
      <c r="D52" s="36"/>
      <c r="E52" s="36"/>
      <c r="F52" s="131"/>
      <c r="G52" s="45"/>
      <c r="H52" s="156" t="s">
        <v>19</v>
      </c>
      <c r="I52" s="16">
        <v>971</v>
      </c>
      <c r="J52" s="14" t="s">
        <v>21</v>
      </c>
      <c r="K52" s="37" t="s">
        <v>22</v>
      </c>
      <c r="L52" s="38"/>
      <c r="M52" s="38" t="s">
        <v>27</v>
      </c>
      <c r="N52" s="36">
        <v>290000</v>
      </c>
      <c r="O52" s="36"/>
      <c r="P52" s="36"/>
      <c r="Q52" s="36"/>
      <c r="R52" s="36"/>
      <c r="S52" s="36"/>
      <c r="T52" s="39">
        <f t="shared" si="1"/>
        <v>290000</v>
      </c>
    </row>
    <row r="53" spans="1:20" s="39" customFormat="1">
      <c r="A53" s="131"/>
      <c r="B53" s="36"/>
      <c r="C53" s="36"/>
      <c r="D53" s="36"/>
      <c r="E53" s="36"/>
      <c r="F53" s="131"/>
      <c r="G53" s="45"/>
      <c r="H53" s="157"/>
      <c r="I53" s="16">
        <v>971</v>
      </c>
      <c r="J53" s="14" t="s">
        <v>21</v>
      </c>
      <c r="K53" s="37" t="s">
        <v>22</v>
      </c>
      <c r="L53" s="38"/>
      <c r="M53" s="38" t="s">
        <v>28</v>
      </c>
      <c r="N53" s="36"/>
      <c r="O53" s="36"/>
      <c r="P53" s="36"/>
      <c r="Q53" s="36"/>
      <c r="R53" s="36"/>
      <c r="S53" s="36"/>
      <c r="T53" s="39">
        <f t="shared" si="1"/>
        <v>0</v>
      </c>
    </row>
    <row r="54" spans="1:20" s="39" customFormat="1" ht="15" customHeight="1">
      <c r="A54" s="131"/>
      <c r="B54" s="36"/>
      <c r="C54" s="36"/>
      <c r="D54" s="36"/>
      <c r="E54" s="36"/>
      <c r="F54" s="131"/>
      <c r="G54" s="45"/>
      <c r="H54" s="156" t="s">
        <v>20</v>
      </c>
      <c r="I54" s="16">
        <v>971</v>
      </c>
      <c r="J54" s="14" t="s">
        <v>21</v>
      </c>
      <c r="K54" s="37" t="s">
        <v>22</v>
      </c>
      <c r="L54" s="38" t="s">
        <v>29</v>
      </c>
      <c r="M54" s="38" t="s">
        <v>27</v>
      </c>
      <c r="N54" s="36">
        <v>143900</v>
      </c>
      <c r="O54" s="36">
        <v>729900</v>
      </c>
      <c r="P54" s="36">
        <v>729900</v>
      </c>
      <c r="Q54" s="36">
        <v>1500000</v>
      </c>
      <c r="R54" s="36">
        <v>1500000</v>
      </c>
      <c r="S54" s="36">
        <v>1500000</v>
      </c>
      <c r="T54" s="39">
        <f t="shared" si="1"/>
        <v>6103700</v>
      </c>
    </row>
    <row r="55" spans="1:20" s="39" customFormat="1">
      <c r="A55" s="131"/>
      <c r="B55" s="36"/>
      <c r="C55" s="36"/>
      <c r="D55" s="36"/>
      <c r="E55" s="36"/>
      <c r="F55" s="131"/>
      <c r="G55" s="45"/>
      <c r="H55" s="157"/>
      <c r="I55" s="16">
        <v>971</v>
      </c>
      <c r="J55" s="14" t="s">
        <v>21</v>
      </c>
      <c r="K55" s="37" t="s">
        <v>22</v>
      </c>
      <c r="L55" s="38" t="s">
        <v>29</v>
      </c>
      <c r="M55" s="38" t="s">
        <v>28</v>
      </c>
      <c r="N55" s="36"/>
      <c r="O55" s="36"/>
      <c r="P55" s="36"/>
      <c r="Q55" s="36"/>
      <c r="R55" s="36"/>
      <c r="S55" s="36"/>
      <c r="T55" s="39">
        <f t="shared" si="1"/>
        <v>0</v>
      </c>
    </row>
    <row r="56" spans="1:20" s="39" customFormat="1">
      <c r="A56" s="131"/>
      <c r="B56" s="36"/>
      <c r="C56" s="36"/>
      <c r="D56" s="36"/>
      <c r="E56" s="36"/>
      <c r="F56" s="131"/>
      <c r="G56" s="45"/>
      <c r="H56" s="156" t="s">
        <v>19</v>
      </c>
      <c r="I56" s="16">
        <v>971</v>
      </c>
      <c r="J56" s="14" t="s">
        <v>21</v>
      </c>
      <c r="K56" s="37" t="s">
        <v>26</v>
      </c>
      <c r="L56" s="38"/>
      <c r="M56" s="38" t="s">
        <v>27</v>
      </c>
      <c r="N56" s="36">
        <v>1169800</v>
      </c>
      <c r="O56" s="36"/>
      <c r="P56" s="36"/>
      <c r="Q56" s="36"/>
      <c r="R56" s="36"/>
      <c r="S56" s="36"/>
      <c r="T56" s="39">
        <f t="shared" si="1"/>
        <v>1169800</v>
      </c>
    </row>
    <row r="57" spans="1:20" s="39" customFormat="1">
      <c r="A57" s="131"/>
      <c r="B57" s="36"/>
      <c r="C57" s="36"/>
      <c r="D57" s="36"/>
      <c r="E57" s="36"/>
      <c r="F57" s="131"/>
      <c r="G57" s="45"/>
      <c r="H57" s="157"/>
      <c r="I57" s="16">
        <v>971</v>
      </c>
      <c r="J57" s="14" t="s">
        <v>21</v>
      </c>
      <c r="K57" s="37" t="s">
        <v>26</v>
      </c>
      <c r="L57" s="38"/>
      <c r="M57" s="38" t="s">
        <v>28</v>
      </c>
      <c r="N57" s="36"/>
      <c r="O57" s="36"/>
      <c r="P57" s="36"/>
      <c r="Q57" s="36"/>
      <c r="R57" s="36"/>
      <c r="S57" s="36"/>
      <c r="T57" s="39">
        <f t="shared" si="1"/>
        <v>0</v>
      </c>
    </row>
    <row r="58" spans="1:20" s="39" customFormat="1">
      <c r="A58" s="131"/>
      <c r="B58" s="36"/>
      <c r="C58" s="36"/>
      <c r="D58" s="36"/>
      <c r="E58" s="36"/>
      <c r="F58" s="131"/>
      <c r="G58" s="45"/>
      <c r="H58" s="158" t="s">
        <v>20</v>
      </c>
      <c r="I58" s="16">
        <v>971</v>
      </c>
      <c r="J58" s="14" t="s">
        <v>21</v>
      </c>
      <c r="K58" s="37" t="s">
        <v>26</v>
      </c>
      <c r="L58" s="38" t="s">
        <v>29</v>
      </c>
      <c r="M58" s="38" t="s">
        <v>27</v>
      </c>
      <c r="N58" s="36">
        <v>586000</v>
      </c>
      <c r="O58" s="36"/>
      <c r="P58" s="36"/>
      <c r="Q58" s="36">
        <v>1500000</v>
      </c>
      <c r="R58" s="36">
        <v>1500000</v>
      </c>
      <c r="S58" s="36">
        <v>1500000</v>
      </c>
      <c r="T58" s="39">
        <f t="shared" si="1"/>
        <v>5086000</v>
      </c>
    </row>
    <row r="59" spans="1:20" s="39" customFormat="1">
      <c r="A59" s="132"/>
      <c r="B59" s="36"/>
      <c r="C59" s="36"/>
      <c r="D59" s="36"/>
      <c r="E59" s="36"/>
      <c r="F59" s="132"/>
      <c r="G59" s="42"/>
      <c r="H59" s="158"/>
      <c r="I59" s="16">
        <v>971</v>
      </c>
      <c r="J59" s="14" t="s">
        <v>21</v>
      </c>
      <c r="K59" s="37" t="s">
        <v>26</v>
      </c>
      <c r="L59" s="38" t="s">
        <v>29</v>
      </c>
      <c r="M59" s="38" t="s">
        <v>28</v>
      </c>
      <c r="N59" s="36"/>
      <c r="O59" s="36"/>
      <c r="P59" s="36"/>
      <c r="Q59" s="36">
        <v>800000</v>
      </c>
      <c r="R59" s="36">
        <v>800000</v>
      </c>
      <c r="S59" s="36">
        <v>800000</v>
      </c>
      <c r="T59" s="39">
        <f t="shared" si="1"/>
        <v>2400000</v>
      </c>
    </row>
    <row r="60" spans="1:20" s="30" customFormat="1" ht="168.75" customHeight="1">
      <c r="A60" s="130" t="s">
        <v>134</v>
      </c>
      <c r="B60" s="25"/>
      <c r="C60" s="25"/>
      <c r="D60" s="25"/>
      <c r="E60" s="25"/>
      <c r="F60" s="130" t="s">
        <v>56</v>
      </c>
      <c r="G60" s="149" t="s">
        <v>149</v>
      </c>
      <c r="H60" s="28" t="s">
        <v>46</v>
      </c>
      <c r="I60" s="25">
        <v>971</v>
      </c>
      <c r="J60" s="25"/>
      <c r="K60" s="25"/>
      <c r="L60" s="25"/>
      <c r="M60" s="25"/>
      <c r="N60" s="25">
        <f t="shared" ref="N60:S60" si="14">N61+N62</f>
        <v>54755530</v>
      </c>
      <c r="O60" s="25">
        <f t="shared" si="14"/>
        <v>55814800</v>
      </c>
      <c r="P60" s="25">
        <f t="shared" si="14"/>
        <v>58292140</v>
      </c>
      <c r="Q60" s="25">
        <f t="shared" si="14"/>
        <v>56260100</v>
      </c>
      <c r="R60" s="25">
        <f t="shared" si="14"/>
        <v>56260100</v>
      </c>
      <c r="S60" s="25">
        <f t="shared" si="14"/>
        <v>56260100</v>
      </c>
      <c r="T60" s="30">
        <f t="shared" si="1"/>
        <v>337642770</v>
      </c>
    </row>
    <row r="61" spans="1:20" s="30" customFormat="1" ht="37.5">
      <c r="A61" s="131"/>
      <c r="B61" s="25"/>
      <c r="C61" s="25"/>
      <c r="D61" s="25"/>
      <c r="E61" s="25"/>
      <c r="F61" s="131"/>
      <c r="G61" s="153"/>
      <c r="H61" s="28" t="s">
        <v>19</v>
      </c>
      <c r="I61" s="25">
        <v>971</v>
      </c>
      <c r="J61" s="25"/>
      <c r="K61" s="25"/>
      <c r="L61" s="25"/>
      <c r="M61" s="25"/>
      <c r="N61" s="25">
        <f t="shared" ref="N61:S61" si="15">N70+N71+N72+N73+N74</f>
        <v>40659600</v>
      </c>
      <c r="O61" s="25">
        <f t="shared" si="15"/>
        <v>42982300</v>
      </c>
      <c r="P61" s="25">
        <f t="shared" si="15"/>
        <v>45444800</v>
      </c>
      <c r="Q61" s="25">
        <f t="shared" si="15"/>
        <v>43415400</v>
      </c>
      <c r="R61" s="25">
        <f t="shared" si="15"/>
        <v>43415400</v>
      </c>
      <c r="S61" s="25">
        <f t="shared" si="15"/>
        <v>43415400</v>
      </c>
      <c r="T61" s="30">
        <f t="shared" si="1"/>
        <v>259332900</v>
      </c>
    </row>
    <row r="62" spans="1:20" s="30" customFormat="1" ht="37.5">
      <c r="A62" s="132"/>
      <c r="B62" s="25"/>
      <c r="C62" s="25"/>
      <c r="D62" s="25"/>
      <c r="E62" s="25"/>
      <c r="F62" s="132"/>
      <c r="G62" s="154"/>
      <c r="H62" s="28" t="s">
        <v>20</v>
      </c>
      <c r="I62" s="25">
        <v>971</v>
      </c>
      <c r="J62" s="25"/>
      <c r="K62" s="25"/>
      <c r="L62" s="25"/>
      <c r="M62" s="25"/>
      <c r="N62" s="25">
        <f t="shared" ref="N62:S62" si="16">N63+N69</f>
        <v>14095930</v>
      </c>
      <c r="O62" s="25">
        <f t="shared" si="16"/>
        <v>12832500</v>
      </c>
      <c r="P62" s="25">
        <f t="shared" si="16"/>
        <v>12847340</v>
      </c>
      <c r="Q62" s="25">
        <f t="shared" si="16"/>
        <v>12844700</v>
      </c>
      <c r="R62" s="25">
        <f t="shared" si="16"/>
        <v>12844700</v>
      </c>
      <c r="S62" s="25">
        <f t="shared" si="16"/>
        <v>12844700</v>
      </c>
      <c r="T62" s="30">
        <f t="shared" si="1"/>
        <v>78309870</v>
      </c>
    </row>
    <row r="63" spans="1:20" ht="225">
      <c r="A63" s="10" t="s">
        <v>115</v>
      </c>
      <c r="B63" s="6"/>
      <c r="C63" s="6"/>
      <c r="D63" s="6"/>
      <c r="E63" s="6"/>
      <c r="F63" s="19" t="s">
        <v>60</v>
      </c>
      <c r="G63" s="56" t="s">
        <v>149</v>
      </c>
      <c r="H63" s="19" t="s">
        <v>20</v>
      </c>
      <c r="I63" s="8">
        <v>971</v>
      </c>
      <c r="J63" s="8" t="s">
        <v>21</v>
      </c>
      <c r="K63" s="8" t="s">
        <v>50</v>
      </c>
      <c r="L63" s="8" t="s">
        <v>61</v>
      </c>
      <c r="M63" s="6"/>
      <c r="N63" s="6">
        <v>13473930</v>
      </c>
      <c r="O63" s="6">
        <v>12209200</v>
      </c>
      <c r="P63" s="6">
        <v>12222700</v>
      </c>
      <c r="Q63" s="6">
        <v>12222700</v>
      </c>
      <c r="R63" s="6">
        <v>12222700</v>
      </c>
      <c r="S63" s="6">
        <v>12222700</v>
      </c>
      <c r="T63" s="3">
        <f t="shared" si="1"/>
        <v>74573930</v>
      </c>
    </row>
    <row r="64" spans="1:20" ht="93.75" hidden="1">
      <c r="A64" s="8" t="s">
        <v>62</v>
      </c>
      <c r="B64" s="6"/>
      <c r="C64" s="6"/>
      <c r="D64" s="6"/>
      <c r="E64" s="6"/>
      <c r="F64" s="19" t="s">
        <v>63</v>
      </c>
      <c r="G64" s="19"/>
      <c r="H64" s="19" t="s">
        <v>20</v>
      </c>
      <c r="I64" s="8" t="s">
        <v>64</v>
      </c>
      <c r="J64" s="8" t="s">
        <v>21</v>
      </c>
      <c r="K64" s="8" t="s">
        <v>50</v>
      </c>
      <c r="L64" s="8" t="s">
        <v>61</v>
      </c>
      <c r="M64" s="6">
        <v>111</v>
      </c>
      <c r="N64" s="6">
        <v>12994.56</v>
      </c>
      <c r="O64" s="6">
        <v>11694.56</v>
      </c>
      <c r="P64" s="6">
        <v>11694.56</v>
      </c>
      <c r="Q64" s="6">
        <v>11694.56</v>
      </c>
      <c r="R64" s="6">
        <v>11694.56</v>
      </c>
      <c r="S64" s="6">
        <v>11694.56</v>
      </c>
      <c r="T64" s="3">
        <f t="shared" si="1"/>
        <v>71467.360000000001</v>
      </c>
    </row>
    <row r="65" spans="1:22" ht="93.75" hidden="1">
      <c r="A65" s="8" t="s">
        <v>68</v>
      </c>
      <c r="B65" s="6"/>
      <c r="C65" s="6"/>
      <c r="D65" s="6"/>
      <c r="E65" s="6"/>
      <c r="F65" s="19" t="s">
        <v>65</v>
      </c>
      <c r="G65" s="19"/>
      <c r="H65" s="10" t="s">
        <v>20</v>
      </c>
      <c r="I65" s="8" t="s">
        <v>64</v>
      </c>
      <c r="J65" s="8" t="s">
        <v>21</v>
      </c>
      <c r="K65" s="8" t="s">
        <v>50</v>
      </c>
      <c r="L65" s="8" t="s">
        <v>61</v>
      </c>
      <c r="M65" s="6">
        <v>112</v>
      </c>
      <c r="N65" s="6">
        <v>36.380000000000003</v>
      </c>
      <c r="O65" s="6">
        <v>36.61</v>
      </c>
      <c r="P65" s="6">
        <v>40.11</v>
      </c>
      <c r="Q65" s="6">
        <v>40.11</v>
      </c>
      <c r="R65" s="6">
        <v>40.11</v>
      </c>
      <c r="S65" s="6">
        <v>40.11</v>
      </c>
      <c r="T65" s="3">
        <f t="shared" si="1"/>
        <v>233.43</v>
      </c>
    </row>
    <row r="66" spans="1:22" ht="112.5" hidden="1">
      <c r="A66" s="8" t="s">
        <v>69</v>
      </c>
      <c r="B66" s="6"/>
      <c r="C66" s="6"/>
      <c r="D66" s="6"/>
      <c r="E66" s="6"/>
      <c r="F66" s="19" t="s">
        <v>66</v>
      </c>
      <c r="G66" s="19"/>
      <c r="H66" s="19" t="s">
        <v>20</v>
      </c>
      <c r="I66" s="8" t="s">
        <v>64</v>
      </c>
      <c r="J66" s="8" t="s">
        <v>21</v>
      </c>
      <c r="K66" s="8" t="s">
        <v>50</v>
      </c>
      <c r="L66" s="8" t="s">
        <v>61</v>
      </c>
      <c r="M66" s="6">
        <v>242</v>
      </c>
      <c r="N66" s="6">
        <v>300.72000000000003</v>
      </c>
      <c r="O66" s="6">
        <v>313.95</v>
      </c>
      <c r="P66" s="6">
        <v>327.45</v>
      </c>
      <c r="Q66" s="6">
        <v>327.45</v>
      </c>
      <c r="R66" s="6">
        <v>327.45</v>
      </c>
      <c r="S66" s="6">
        <v>327.45</v>
      </c>
      <c r="T66" s="3">
        <f t="shared" si="1"/>
        <v>1924.47</v>
      </c>
    </row>
    <row r="67" spans="1:22" ht="131.25" hidden="1">
      <c r="A67" s="8" t="s">
        <v>70</v>
      </c>
      <c r="B67" s="6"/>
      <c r="C67" s="6"/>
      <c r="D67" s="6"/>
      <c r="E67" s="6"/>
      <c r="F67" s="19" t="s">
        <v>67</v>
      </c>
      <c r="G67" s="19"/>
      <c r="H67" s="19" t="s">
        <v>20</v>
      </c>
      <c r="I67" s="8" t="s">
        <v>64</v>
      </c>
      <c r="J67" s="8" t="s">
        <v>21</v>
      </c>
      <c r="K67" s="8" t="s">
        <v>50</v>
      </c>
      <c r="L67" s="8" t="s">
        <v>61</v>
      </c>
      <c r="M67" s="6">
        <v>244</v>
      </c>
      <c r="N67" s="6">
        <v>132.88999999999999</v>
      </c>
      <c r="O67" s="6">
        <v>154.44</v>
      </c>
      <c r="P67" s="6">
        <v>150.66</v>
      </c>
      <c r="Q67" s="6">
        <v>150.66</v>
      </c>
      <c r="R67" s="6">
        <v>150.66</v>
      </c>
      <c r="S67" s="6">
        <v>150.66</v>
      </c>
      <c r="T67" s="3">
        <f t="shared" si="1"/>
        <v>889.96999999999991</v>
      </c>
    </row>
    <row r="68" spans="1:22" ht="75" hidden="1">
      <c r="A68" s="8" t="s">
        <v>71</v>
      </c>
      <c r="B68" s="6"/>
      <c r="C68" s="6"/>
      <c r="D68" s="6"/>
      <c r="E68" s="6"/>
      <c r="F68" s="22" t="s">
        <v>72</v>
      </c>
      <c r="G68" s="22"/>
      <c r="H68" s="19" t="s">
        <v>20</v>
      </c>
      <c r="I68" s="8" t="s">
        <v>64</v>
      </c>
      <c r="J68" s="8" t="s">
        <v>21</v>
      </c>
      <c r="K68" s="8" t="s">
        <v>50</v>
      </c>
      <c r="L68" s="8" t="s">
        <v>61</v>
      </c>
      <c r="M68" s="6">
        <v>852</v>
      </c>
      <c r="N68" s="6">
        <v>9.3800000000000008</v>
      </c>
      <c r="O68" s="6">
        <v>9.64</v>
      </c>
      <c r="P68" s="6">
        <v>9.92</v>
      </c>
      <c r="Q68" s="6">
        <v>9.92</v>
      </c>
      <c r="R68" s="6">
        <v>9.92</v>
      </c>
      <c r="S68" s="6">
        <v>9.92</v>
      </c>
      <c r="T68" s="3">
        <f t="shared" si="1"/>
        <v>58.7</v>
      </c>
    </row>
    <row r="69" spans="1:22" ht="234" customHeight="1">
      <c r="A69" s="10" t="s">
        <v>135</v>
      </c>
      <c r="B69" s="6"/>
      <c r="C69" s="6"/>
      <c r="D69" s="6"/>
      <c r="E69" s="6"/>
      <c r="F69" s="17" t="s">
        <v>73</v>
      </c>
      <c r="G69" s="54" t="s">
        <v>149</v>
      </c>
      <c r="H69" s="19" t="s">
        <v>20</v>
      </c>
      <c r="I69" s="8" t="s">
        <v>64</v>
      </c>
      <c r="J69" s="8" t="s">
        <v>21</v>
      </c>
      <c r="K69" s="8" t="s">
        <v>50</v>
      </c>
      <c r="L69" s="8" t="s">
        <v>74</v>
      </c>
      <c r="M69" s="6">
        <v>244</v>
      </c>
      <c r="N69" s="6">
        <v>622000</v>
      </c>
      <c r="O69" s="6">
        <v>623300</v>
      </c>
      <c r="P69" s="6">
        <v>624640</v>
      </c>
      <c r="Q69" s="6">
        <v>622000</v>
      </c>
      <c r="R69" s="6">
        <v>622000</v>
      </c>
      <c r="S69" s="6">
        <v>622000</v>
      </c>
      <c r="T69" s="3">
        <f t="shared" si="1"/>
        <v>3735940</v>
      </c>
    </row>
    <row r="70" spans="1:22" ht="123" customHeight="1">
      <c r="A70" s="137" t="s">
        <v>136</v>
      </c>
      <c r="B70" s="6"/>
      <c r="C70" s="6"/>
      <c r="D70" s="6"/>
      <c r="E70" s="6"/>
      <c r="F70" s="133" t="s">
        <v>76</v>
      </c>
      <c r="G70" s="54" t="s">
        <v>149</v>
      </c>
      <c r="H70" s="135" t="s">
        <v>19</v>
      </c>
      <c r="I70" s="8" t="s">
        <v>64</v>
      </c>
      <c r="J70" s="8" t="s">
        <v>53</v>
      </c>
      <c r="K70" s="8" t="s">
        <v>54</v>
      </c>
      <c r="L70" s="8" t="s">
        <v>90</v>
      </c>
      <c r="M70" s="6">
        <v>313</v>
      </c>
      <c r="N70" s="13">
        <v>10367300</v>
      </c>
      <c r="O70" s="13">
        <v>11433700</v>
      </c>
      <c r="P70" s="13">
        <v>12592400</v>
      </c>
      <c r="Q70" s="6">
        <v>10563000</v>
      </c>
      <c r="R70" s="6">
        <v>10563000</v>
      </c>
      <c r="S70" s="6">
        <v>10563000</v>
      </c>
      <c r="T70" s="3">
        <f t="shared" si="1"/>
        <v>66082400</v>
      </c>
    </row>
    <row r="71" spans="1:22">
      <c r="A71" s="139"/>
      <c r="B71" s="6"/>
      <c r="C71" s="6"/>
      <c r="D71" s="6"/>
      <c r="E71" s="6"/>
      <c r="F71" s="134"/>
      <c r="G71" s="46"/>
      <c r="H71" s="136"/>
      <c r="I71" s="8" t="s">
        <v>64</v>
      </c>
      <c r="J71" s="8" t="s">
        <v>53</v>
      </c>
      <c r="K71" s="8" t="s">
        <v>54</v>
      </c>
      <c r="L71" s="8" t="s">
        <v>91</v>
      </c>
      <c r="M71" s="6">
        <v>313</v>
      </c>
      <c r="N71" s="6">
        <v>5010300</v>
      </c>
      <c r="O71" s="6">
        <v>5261600</v>
      </c>
      <c r="P71" s="6">
        <v>5550800</v>
      </c>
      <c r="Q71" s="6">
        <v>5550800</v>
      </c>
      <c r="R71" s="6">
        <v>5550800</v>
      </c>
      <c r="S71" s="6">
        <v>5550800</v>
      </c>
      <c r="T71" s="3">
        <f t="shared" si="1"/>
        <v>32475100</v>
      </c>
    </row>
    <row r="72" spans="1:22" ht="150">
      <c r="A72" s="10" t="s">
        <v>137</v>
      </c>
      <c r="B72" s="6"/>
      <c r="C72" s="6"/>
      <c r="D72" s="6"/>
      <c r="E72" s="6"/>
      <c r="F72" s="19" t="s">
        <v>77</v>
      </c>
      <c r="G72" s="54" t="s">
        <v>149</v>
      </c>
      <c r="H72" s="19" t="s">
        <v>19</v>
      </c>
      <c r="I72" s="8" t="s">
        <v>64</v>
      </c>
      <c r="J72" s="8"/>
      <c r="K72" s="8"/>
      <c r="L72" s="8"/>
      <c r="M72" s="6"/>
      <c r="N72" s="6">
        <v>498200</v>
      </c>
      <c r="O72" s="6">
        <v>520600</v>
      </c>
      <c r="P72" s="6">
        <v>544000</v>
      </c>
      <c r="Q72" s="6">
        <v>544000</v>
      </c>
      <c r="R72" s="6">
        <v>544000</v>
      </c>
      <c r="S72" s="6">
        <v>544000</v>
      </c>
      <c r="T72" s="6">
        <v>544000</v>
      </c>
    </row>
    <row r="73" spans="1:22" ht="318.75">
      <c r="A73" s="10" t="s">
        <v>138</v>
      </c>
      <c r="B73" s="6"/>
      <c r="C73" s="6"/>
      <c r="D73" s="6"/>
      <c r="E73" s="6"/>
      <c r="F73" s="19" t="s">
        <v>79</v>
      </c>
      <c r="G73" s="56" t="s">
        <v>149</v>
      </c>
      <c r="H73" s="19" t="s">
        <v>19</v>
      </c>
      <c r="I73" s="8" t="s">
        <v>64</v>
      </c>
      <c r="J73" s="8" t="s">
        <v>53</v>
      </c>
      <c r="K73" s="8" t="s">
        <v>54</v>
      </c>
      <c r="L73" s="8" t="s">
        <v>81</v>
      </c>
      <c r="M73" s="6">
        <v>321</v>
      </c>
      <c r="N73" s="6">
        <v>5815600</v>
      </c>
      <c r="O73" s="6">
        <v>5815600</v>
      </c>
      <c r="P73" s="6">
        <v>5815600</v>
      </c>
      <c r="Q73" s="6">
        <v>5815600</v>
      </c>
      <c r="R73" s="6">
        <v>5815600</v>
      </c>
      <c r="S73" s="6">
        <v>5815600</v>
      </c>
      <c r="T73" s="3">
        <f t="shared" si="1"/>
        <v>34893600</v>
      </c>
    </row>
    <row r="74" spans="1:22" ht="281.25">
      <c r="A74" s="10" t="s">
        <v>139</v>
      </c>
      <c r="B74" s="6"/>
      <c r="C74" s="6"/>
      <c r="D74" s="6"/>
      <c r="E74" s="6"/>
      <c r="F74" s="19" t="s">
        <v>83</v>
      </c>
      <c r="G74" s="56" t="s">
        <v>149</v>
      </c>
      <c r="H74" s="19" t="s">
        <v>19</v>
      </c>
      <c r="I74" s="8" t="s">
        <v>64</v>
      </c>
      <c r="J74" s="8" t="s">
        <v>53</v>
      </c>
      <c r="K74" s="8" t="s">
        <v>80</v>
      </c>
      <c r="L74" s="8" t="s">
        <v>84</v>
      </c>
      <c r="M74" s="6">
        <v>321</v>
      </c>
      <c r="N74" s="6">
        <v>18968200</v>
      </c>
      <c r="O74" s="6">
        <v>19950800</v>
      </c>
      <c r="P74" s="6">
        <v>20942000</v>
      </c>
      <c r="Q74" s="6">
        <v>20942000</v>
      </c>
      <c r="R74" s="6">
        <v>20942000</v>
      </c>
      <c r="S74" s="6">
        <v>20942000</v>
      </c>
      <c r="T74" s="3">
        <f t="shared" si="1"/>
        <v>122687000</v>
      </c>
    </row>
    <row r="76" spans="1:22" ht="18.75" customHeight="1">
      <c r="A76" s="143" t="s">
        <v>147</v>
      </c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</row>
    <row r="78" spans="1:22">
      <c r="C78" s="1" t="s">
        <v>88</v>
      </c>
      <c r="D78" s="1" t="s">
        <v>89</v>
      </c>
    </row>
    <row r="79" spans="1:22">
      <c r="D79" s="1" t="s">
        <v>92</v>
      </c>
    </row>
  </sheetData>
  <mergeCells count="69">
    <mergeCell ref="A6:S8"/>
    <mergeCell ref="A60:A62"/>
    <mergeCell ref="A13:A15"/>
    <mergeCell ref="A16:A18"/>
    <mergeCell ref="A19:A22"/>
    <mergeCell ref="A27:A29"/>
    <mergeCell ref="A30:A33"/>
    <mergeCell ref="A34:A37"/>
    <mergeCell ref="A40:A42"/>
    <mergeCell ref="F40:F42"/>
    <mergeCell ref="A49:A59"/>
    <mergeCell ref="Q11:Q12"/>
    <mergeCell ref="F10:F12"/>
    <mergeCell ref="I10:M10"/>
    <mergeCell ref="C11:C12"/>
    <mergeCell ref="D11:D12"/>
    <mergeCell ref="I11:I12"/>
    <mergeCell ref="J11:J12"/>
    <mergeCell ref="F19:F22"/>
    <mergeCell ref="N10:S10"/>
    <mergeCell ref="A25:A26"/>
    <mergeCell ref="F25:F26"/>
    <mergeCell ref="N11:N12"/>
    <mergeCell ref="O11:O12"/>
    <mergeCell ref="P11:P12"/>
    <mergeCell ref="A10:A12"/>
    <mergeCell ref="B10:E10"/>
    <mergeCell ref="B11:B12"/>
    <mergeCell ref="M11:M12"/>
    <mergeCell ref="E11:E12"/>
    <mergeCell ref="K11:K12"/>
    <mergeCell ref="F34:F37"/>
    <mergeCell ref="H34:H35"/>
    <mergeCell ref="H36:H37"/>
    <mergeCell ref="F13:F15"/>
    <mergeCell ref="F16:F18"/>
    <mergeCell ref="F27:F29"/>
    <mergeCell ref="F30:F33"/>
    <mergeCell ref="H30:H31"/>
    <mergeCell ref="H32:H33"/>
    <mergeCell ref="S11:S12"/>
    <mergeCell ref="L11:L12"/>
    <mergeCell ref="R11:R12"/>
    <mergeCell ref="H10:H12"/>
    <mergeCell ref="H44:H45"/>
    <mergeCell ref="F49:F59"/>
    <mergeCell ref="H52:H53"/>
    <mergeCell ref="H54:H55"/>
    <mergeCell ref="H56:H57"/>
    <mergeCell ref="H58:H59"/>
    <mergeCell ref="G35:G36"/>
    <mergeCell ref="H19:H20"/>
    <mergeCell ref="H21:H22"/>
    <mergeCell ref="G10:G12"/>
    <mergeCell ref="G31:G32"/>
    <mergeCell ref="G40:G42"/>
    <mergeCell ref="G44:G46"/>
    <mergeCell ref="G50:G51"/>
    <mergeCell ref="G60:G62"/>
    <mergeCell ref="G27:G29"/>
    <mergeCell ref="G25:G26"/>
    <mergeCell ref="G20:G21"/>
    <mergeCell ref="F60:F62"/>
    <mergeCell ref="F70:F71"/>
    <mergeCell ref="H70:H71"/>
    <mergeCell ref="A44:A46"/>
    <mergeCell ref="F44:F46"/>
    <mergeCell ref="A76:V76"/>
    <mergeCell ref="A70:A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3" fitToHeight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№6</vt:lpstr>
      <vt:lpstr>таблица7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XP GAME 2008</cp:lastModifiedBy>
  <cp:lastPrinted>2015-02-03T05:17:35Z</cp:lastPrinted>
  <dcterms:created xsi:type="dcterms:W3CDTF">2014-10-21T05:46:45Z</dcterms:created>
  <dcterms:modified xsi:type="dcterms:W3CDTF">2015-04-16T05:52:20Z</dcterms:modified>
</cp:coreProperties>
</file>